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bus.gov.ru'!$A$1:$BZ$7</definedName>
  </definedNames>
  <calcPr calcId="145621"/>
</workbook>
</file>

<file path=xl/calcChain.xml><?xml version="1.0" encoding="utf-8"?>
<calcChain xmlns="http://schemas.openxmlformats.org/spreadsheetml/2006/main">
  <c r="A4" i="7" l="1"/>
  <c r="F2" i="7"/>
  <c r="E2" i="7"/>
  <c r="D2" i="7"/>
  <c r="C2" i="7"/>
  <c r="G2" i="7" s="1"/>
  <c r="B2" i="7"/>
  <c r="D8" i="6"/>
  <c r="C8" i="6"/>
  <c r="B8" i="6"/>
  <c r="E8" i="6" s="1"/>
  <c r="F8" i="7" s="1"/>
  <c r="A8" i="6"/>
  <c r="D7" i="6"/>
  <c r="C7" i="6"/>
  <c r="B7" i="6"/>
  <c r="E7" i="6" s="1"/>
  <c r="F7" i="7" s="1"/>
  <c r="A7" i="6"/>
  <c r="E6" i="6"/>
  <c r="F6" i="7" s="1"/>
  <c r="D6" i="6"/>
  <c r="C6" i="6"/>
  <c r="B6" i="6"/>
  <c r="A6" i="6"/>
  <c r="D5" i="6"/>
  <c r="E5" i="6" s="1"/>
  <c r="F5" i="7" s="1"/>
  <c r="C5" i="6"/>
  <c r="B5" i="6"/>
  <c r="A5" i="6"/>
  <c r="D4" i="6"/>
  <c r="C4" i="6"/>
  <c r="E4" i="6" s="1"/>
  <c r="F4" i="7" s="1"/>
  <c r="B4" i="6"/>
  <c r="A4" i="6"/>
  <c r="D3" i="6"/>
  <c r="C3" i="6"/>
  <c r="B3" i="6"/>
  <c r="E3" i="6" s="1"/>
  <c r="F3" i="7" s="1"/>
  <c r="A3" i="6"/>
  <c r="D8" i="5"/>
  <c r="C8" i="5"/>
  <c r="B8" i="5"/>
  <c r="E8" i="5" s="1"/>
  <c r="E8" i="7" s="1"/>
  <c r="A8" i="5"/>
  <c r="D7" i="5"/>
  <c r="C7" i="5"/>
  <c r="B7" i="5"/>
  <c r="E7" i="5" s="1"/>
  <c r="E7" i="7" s="1"/>
  <c r="A7" i="5"/>
  <c r="E6" i="5"/>
  <c r="E6" i="7" s="1"/>
  <c r="D6" i="5"/>
  <c r="C6" i="5"/>
  <c r="B6" i="5"/>
  <c r="A6" i="5"/>
  <c r="D5" i="5"/>
  <c r="E5" i="5" s="1"/>
  <c r="E5" i="7" s="1"/>
  <c r="C5" i="5"/>
  <c r="B5" i="5"/>
  <c r="A5" i="5"/>
  <c r="D4" i="5"/>
  <c r="C4" i="5"/>
  <c r="E4" i="5" s="1"/>
  <c r="E4" i="7" s="1"/>
  <c r="B4" i="5"/>
  <c r="A4" i="5"/>
  <c r="D3" i="5"/>
  <c r="C3" i="5"/>
  <c r="B3" i="5"/>
  <c r="E3" i="5" s="1"/>
  <c r="E3" i="7" s="1"/>
  <c r="A3" i="5"/>
  <c r="D8" i="4"/>
  <c r="C8" i="4"/>
  <c r="B8" i="4"/>
  <c r="E8" i="4" s="1"/>
  <c r="D8" i="7" s="1"/>
  <c r="A8" i="4"/>
  <c r="D7" i="4"/>
  <c r="C7" i="4"/>
  <c r="B7" i="4"/>
  <c r="E7" i="4" s="1"/>
  <c r="D7" i="7" s="1"/>
  <c r="A7" i="4"/>
  <c r="E6" i="4"/>
  <c r="D6" i="7" s="1"/>
  <c r="D6" i="4"/>
  <c r="C6" i="4"/>
  <c r="B6" i="4"/>
  <c r="A6" i="4"/>
  <c r="D5" i="4"/>
  <c r="E5" i="4" s="1"/>
  <c r="D5" i="7" s="1"/>
  <c r="C5" i="4"/>
  <c r="B5" i="4"/>
  <c r="A5" i="4"/>
  <c r="D4" i="4"/>
  <c r="C4" i="4"/>
  <c r="E4" i="4" s="1"/>
  <c r="D4" i="7" s="1"/>
  <c r="B4" i="4"/>
  <c r="A4" i="4"/>
  <c r="D3" i="4"/>
  <c r="C3" i="4"/>
  <c r="B3" i="4"/>
  <c r="E3" i="4" s="1"/>
  <c r="D3" i="7" s="1"/>
  <c r="A3" i="4"/>
  <c r="C8" i="3"/>
  <c r="B8" i="3"/>
  <c r="D8" i="3" s="1"/>
  <c r="C8" i="7" s="1"/>
  <c r="A8" i="3"/>
  <c r="D7" i="3"/>
  <c r="C7" i="7" s="1"/>
  <c r="C7" i="3"/>
  <c r="B7" i="3"/>
  <c r="A7" i="3"/>
  <c r="C6" i="3"/>
  <c r="B6" i="3"/>
  <c r="D6" i="3" s="1"/>
  <c r="C6" i="7" s="1"/>
  <c r="A6" i="3"/>
  <c r="C5" i="3"/>
  <c r="B5" i="3"/>
  <c r="D5" i="3" s="1"/>
  <c r="C5" i="7" s="1"/>
  <c r="A5" i="3"/>
  <c r="D4" i="3"/>
  <c r="C4" i="7" s="1"/>
  <c r="C4" i="3"/>
  <c r="B4" i="3"/>
  <c r="A4" i="3"/>
  <c r="C3" i="3"/>
  <c r="B3" i="3"/>
  <c r="D3" i="3" s="1"/>
  <c r="C3" i="7" s="1"/>
  <c r="A3" i="3"/>
  <c r="D8" i="2"/>
  <c r="C8" i="2"/>
  <c r="B8" i="2"/>
  <c r="E8" i="2" s="1"/>
  <c r="B8" i="7" s="1"/>
  <c r="A8" i="2"/>
  <c r="A8" i="7" s="1"/>
  <c r="D7" i="2"/>
  <c r="C7" i="2"/>
  <c r="B7" i="2"/>
  <c r="E7" i="2" s="1"/>
  <c r="B7" i="7" s="1"/>
  <c r="A7" i="2"/>
  <c r="A7" i="7" s="1"/>
  <c r="E6" i="2"/>
  <c r="B6" i="7" s="1"/>
  <c r="D6" i="2"/>
  <c r="C6" i="2"/>
  <c r="B6" i="2"/>
  <c r="A6" i="2"/>
  <c r="A6" i="7" s="1"/>
  <c r="D5" i="2"/>
  <c r="E5" i="2" s="1"/>
  <c r="B5" i="7" s="1"/>
  <c r="C5" i="2"/>
  <c r="B5" i="2"/>
  <c r="A5" i="2"/>
  <c r="A5" i="7" s="1"/>
  <c r="D4" i="2"/>
  <c r="C4" i="2"/>
  <c r="E4" i="2" s="1"/>
  <c r="B4" i="7" s="1"/>
  <c r="B4" i="2"/>
  <c r="A4" i="2"/>
  <c r="D3" i="2"/>
  <c r="C3" i="2"/>
  <c r="B3" i="2"/>
  <c r="E3" i="2" s="1"/>
  <c r="B3" i="7" s="1"/>
  <c r="A3" i="2"/>
  <c r="A3" i="7" s="1"/>
  <c r="G6" i="7" l="1"/>
  <c r="G8" i="7"/>
  <c r="G5" i="7"/>
  <c r="G4" i="7"/>
  <c r="G7" i="7"/>
  <c r="G3" i="7"/>
</calcChain>
</file>

<file path=xl/sharedStrings.xml><?xml version="1.0" encoding="utf-8"?>
<sst xmlns="http://schemas.openxmlformats.org/spreadsheetml/2006/main" count="382" uniqueCount="139">
  <si>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</si>
  <si>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</si>
  <si>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</si>
  <si>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</si>
  <si>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</si>
  <si>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</si>
  <si>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</si>
  <si>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</si>
  <si>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</si>
  <si>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</si>
  <si>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</si>
  <si>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</si>
  <si>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</si>
  <si>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</si>
  <si>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</si>
  <si>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</si>
  <si>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</si>
  <si>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</si>
  <si>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</si>
  <si>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</si>
  <si>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</si>
  <si>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</si>
  <si>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</si>
  <si>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2281004636</t>
  </si>
  <si>
    <t>Троицкий район</t>
  </si>
  <si>
    <t>ОО</t>
  </si>
  <si>
    <t>МБОУ "Беловская средняя общеобразовательная школа"</t>
  </si>
  <si>
    <t>109</t>
  </si>
  <si>
    <t>В наличии и функционируют более трёх дистанционных способов взаимодействия</t>
  </si>
  <si>
    <t/>
  </si>
  <si>
    <t>100</t>
  </si>
  <si>
    <t>83</t>
  </si>
  <si>
    <t>88</t>
  </si>
  <si>
    <t>59</t>
  </si>
  <si>
    <t>65</t>
  </si>
  <si>
    <t>Наличие пяти и более комфортных условий для предоставления услуг</t>
  </si>
  <si>
    <t>105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</si>
  <si>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</si>
  <si>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</si>
  <si>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</si>
  <si>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</si>
  <si>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15</t>
  </si>
  <si>
    <t>16</t>
  </si>
  <si>
    <t>108</t>
  </si>
  <si>
    <t>81</t>
  </si>
  <si>
    <t>99</t>
  </si>
  <si>
    <t>104</t>
  </si>
  <si>
    <t>2281003008</t>
  </si>
  <si>
    <t>МБОУ "Боровлянская средняя общеобразовательная школа"</t>
  </si>
  <si>
    <t>103</t>
  </si>
  <si>
    <t>71</t>
  </si>
  <si>
    <t>74</t>
  </si>
  <si>
    <t>57</t>
  </si>
  <si>
    <t>93</t>
  </si>
  <si>
    <t>Наличие пяти и более условий доступности для инвалидов</t>
  </si>
  <si>
    <t>5</t>
  </si>
  <si>
    <t>96</t>
  </si>
  <si>
    <t>97</t>
  </si>
  <si>
    <t>70</t>
  </si>
  <si>
    <t>94</t>
  </si>
  <si>
    <t>92</t>
  </si>
  <si>
    <t>2281004682</t>
  </si>
  <si>
    <t>МБОУ "Заводская средняя общеобразовательная школа"</t>
  </si>
  <si>
    <t>56</t>
  </si>
  <si>
    <t>62</t>
  </si>
  <si>
    <t>40</t>
  </si>
  <si>
    <t>43</t>
  </si>
  <si>
    <t>Количество условий доступности организации для инвалидов (от одного до четырех)</t>
  </si>
  <si>
    <t>8</t>
  </si>
  <si>
    <t>75</t>
  </si>
  <si>
    <t>61</t>
  </si>
  <si>
    <t>76</t>
  </si>
  <si>
    <t>79</t>
  </si>
  <si>
    <t>2281004675</t>
  </si>
  <si>
    <t>МБОУ "Пролетарская средняя общеобразовательная школа"</t>
  </si>
  <si>
    <t>90</t>
  </si>
  <si>
    <t>67</t>
  </si>
  <si>
    <t>64</t>
  </si>
  <si>
    <t>20</t>
  </si>
  <si>
    <t>2</t>
  </si>
  <si>
    <t>84</t>
  </si>
  <si>
    <t>86</t>
  </si>
  <si>
    <t>87</t>
  </si>
  <si>
    <t>2281003030</t>
  </si>
  <si>
    <t>МБОУ "Троицкая средняя общеобразовательная школа №1"</t>
  </si>
  <si>
    <t>199</t>
  </si>
  <si>
    <t>117</t>
  </si>
  <si>
    <t>127</t>
  </si>
  <si>
    <t>110</t>
  </si>
  <si>
    <t>158</t>
  </si>
  <si>
    <t>7</t>
  </si>
  <si>
    <t>9</t>
  </si>
  <si>
    <t>173</t>
  </si>
  <si>
    <t>177</t>
  </si>
  <si>
    <t>128</t>
  </si>
  <si>
    <t>138</t>
  </si>
  <si>
    <t>166</t>
  </si>
  <si>
    <t>171</t>
  </si>
  <si>
    <t>2281003022</t>
  </si>
  <si>
    <t>МБОУ "Троицкая средняя общеобразовательная школа №2"</t>
  </si>
  <si>
    <t>611</t>
  </si>
  <si>
    <t>411</t>
  </si>
  <si>
    <t>434</t>
  </si>
  <si>
    <t>336</t>
  </si>
  <si>
    <t>349</t>
  </si>
  <si>
    <t>491</t>
  </si>
  <si>
    <t>44</t>
  </si>
  <si>
    <t>47</t>
  </si>
  <si>
    <t>555</t>
  </si>
  <si>
    <t>572</t>
  </si>
  <si>
    <t>454</t>
  </si>
  <si>
    <t>467</t>
  </si>
  <si>
    <t>537</t>
  </si>
  <si>
    <t>550</t>
  </si>
  <si>
    <t>554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</si>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</sst>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00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1" t="s">
        <v>7</v>
      </c>
      <c r="J1" s="42"/>
      <c r="K1" s="4" t="s">
        <v>8</v>
      </c>
      <c r="L1" s="41" t="s">
        <v>7</v>
      </c>
      <c r="M1" s="42"/>
      <c r="N1" s="43" t="s">
        <v>9</v>
      </c>
      <c r="O1" s="42"/>
      <c r="P1" s="44" t="s">
        <v>7</v>
      </c>
      <c r="Q1" s="42"/>
      <c r="R1" s="3" t="s">
        <v>10</v>
      </c>
      <c r="S1" s="41" t="s">
        <v>7</v>
      </c>
      <c r="T1" s="42"/>
      <c r="U1" s="3" t="s">
        <v>11</v>
      </c>
      <c r="V1" s="41" t="s">
        <v>7</v>
      </c>
      <c r="W1" s="42"/>
      <c r="X1" s="41" t="s">
        <v>12</v>
      </c>
      <c r="Y1" s="42"/>
      <c r="Z1" s="44" t="s">
        <v>7</v>
      </c>
      <c r="AA1" s="42"/>
      <c r="AB1" s="3" t="s">
        <v>13</v>
      </c>
      <c r="AC1" s="41" t="s">
        <v>7</v>
      </c>
      <c r="AD1" s="42"/>
      <c r="AE1" s="41" t="s">
        <v>14</v>
      </c>
      <c r="AF1" s="42"/>
      <c r="AG1" s="44" t="s">
        <v>7</v>
      </c>
      <c r="AH1" s="42"/>
      <c r="AI1" s="43" t="s">
        <v>15</v>
      </c>
      <c r="AJ1" s="42"/>
      <c r="AK1" s="44" t="s">
        <v>7</v>
      </c>
      <c r="AL1" s="42"/>
      <c r="AM1" s="3" t="s">
        <v>16</v>
      </c>
      <c r="AN1" s="41" t="s">
        <v>7</v>
      </c>
      <c r="AO1" s="42"/>
      <c r="AP1" s="3" t="s">
        <v>17</v>
      </c>
      <c r="AQ1" s="44" t="s">
        <v>7</v>
      </c>
      <c r="AR1" s="42"/>
      <c r="AS1" s="4" t="s">
        <v>18</v>
      </c>
      <c r="AT1" s="44" t="s">
        <v>7</v>
      </c>
      <c r="AU1" s="42"/>
      <c r="AV1" s="3" t="s">
        <v>19</v>
      </c>
      <c r="AW1" s="44" t="s">
        <v>7</v>
      </c>
      <c r="AX1" s="42"/>
      <c r="AY1" s="3" t="s">
        <v>20</v>
      </c>
      <c r="AZ1" s="44" t="s">
        <v>7</v>
      </c>
      <c r="BA1" s="42"/>
      <c r="BB1" s="3" t="s">
        <v>21</v>
      </c>
      <c r="BC1" s="44" t="s">
        <v>7</v>
      </c>
      <c r="BD1" s="42"/>
      <c r="BE1" s="3" t="s">
        <v>22</v>
      </c>
      <c r="BF1" s="44" t="s">
        <v>7</v>
      </c>
      <c r="BG1" s="4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23</v>
      </c>
      <c r="B2" s="3" t="s">
        <v>24</v>
      </c>
      <c r="C2" s="6" t="s">
        <v>25</v>
      </c>
      <c r="D2" s="3" t="s">
        <v>26</v>
      </c>
      <c r="E2" s="7">
        <v>202</v>
      </c>
      <c r="F2" s="7" t="s">
        <v>27</v>
      </c>
      <c r="G2" s="8">
        <v>0.53960396039603964</v>
      </c>
      <c r="H2" s="3" t="s">
        <v>26</v>
      </c>
      <c r="I2" s="7">
        <v>15</v>
      </c>
      <c r="J2" s="2">
        <v>15</v>
      </c>
      <c r="K2" s="3" t="s">
        <v>26</v>
      </c>
      <c r="L2" s="9">
        <v>39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 t="s">
        <v>29</v>
      </c>
      <c r="AH2" s="2" t="s">
        <v>38</v>
      </c>
      <c r="AI2" s="3" t="s">
        <v>26</v>
      </c>
      <c r="AJ2" s="3" t="s">
        <v>39</v>
      </c>
      <c r="AK2" s="2">
        <v>4</v>
      </c>
      <c r="AL2" s="2" t="s">
        <v>40</v>
      </c>
      <c r="AM2" s="3" t="s">
        <v>26</v>
      </c>
      <c r="AN2" s="2" t="s">
        <v>41</v>
      </c>
      <c r="AO2" s="2" t="s">
        <v>42</v>
      </c>
      <c r="AP2" s="3" t="s">
        <v>26</v>
      </c>
      <c r="AQ2" s="2" t="s">
        <v>43</v>
      </c>
      <c r="AR2" s="2" t="s">
        <v>27</v>
      </c>
      <c r="AS2" s="3" t="s">
        <v>26</v>
      </c>
      <c r="AT2" s="2" t="s">
        <v>36</v>
      </c>
      <c r="AU2" s="2" t="s">
        <v>27</v>
      </c>
      <c r="AV2" s="3" t="s">
        <v>26</v>
      </c>
      <c r="AW2" s="2" t="s">
        <v>44</v>
      </c>
      <c r="AX2" s="2" t="s">
        <v>31</v>
      </c>
      <c r="AY2" s="3" t="s">
        <v>26</v>
      </c>
      <c r="AZ2" s="2" t="s">
        <v>45</v>
      </c>
      <c r="BA2" s="2" t="s">
        <v>27</v>
      </c>
      <c r="BB2" s="3" t="s">
        <v>26</v>
      </c>
      <c r="BC2" s="2" t="s">
        <v>46</v>
      </c>
      <c r="BD2" s="2" t="s">
        <v>27</v>
      </c>
      <c r="BE2" s="3" t="s">
        <v>26</v>
      </c>
      <c r="BF2" s="2" t="s">
        <v>45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3" t="s">
        <v>47</v>
      </c>
      <c r="B3" s="3" t="s">
        <v>24</v>
      </c>
      <c r="C3" s="6" t="s">
        <v>25</v>
      </c>
      <c r="D3" s="3" t="s">
        <v>48</v>
      </c>
      <c r="E3" s="7">
        <v>198</v>
      </c>
      <c r="F3" s="7" t="s">
        <v>49</v>
      </c>
      <c r="G3" s="8">
        <v>0.52020202020202022</v>
      </c>
      <c r="H3" s="3" t="s">
        <v>48</v>
      </c>
      <c r="I3" s="7">
        <v>15</v>
      </c>
      <c r="J3" s="2">
        <v>15</v>
      </c>
      <c r="K3" s="3" t="s">
        <v>48</v>
      </c>
      <c r="L3" s="9">
        <v>44</v>
      </c>
      <c r="M3" s="10">
        <v>61</v>
      </c>
      <c r="N3" s="3" t="s">
        <v>48</v>
      </c>
      <c r="O3" s="3" t="s">
        <v>28</v>
      </c>
      <c r="P3" s="2" t="s">
        <v>29</v>
      </c>
      <c r="Q3" s="2" t="s">
        <v>30</v>
      </c>
      <c r="R3" s="3" t="s">
        <v>48</v>
      </c>
      <c r="S3" s="2" t="s">
        <v>50</v>
      </c>
      <c r="T3" s="2" t="s">
        <v>51</v>
      </c>
      <c r="U3" s="3" t="s">
        <v>48</v>
      </c>
      <c r="V3" s="2" t="s">
        <v>52</v>
      </c>
      <c r="W3" s="2" t="s">
        <v>52</v>
      </c>
      <c r="X3" s="3" t="s">
        <v>48</v>
      </c>
      <c r="Y3" s="3" t="s">
        <v>35</v>
      </c>
      <c r="Z3" s="2"/>
      <c r="AA3" s="2" t="s">
        <v>30</v>
      </c>
      <c r="AB3" s="3" t="s">
        <v>48</v>
      </c>
      <c r="AC3" s="2" t="s">
        <v>53</v>
      </c>
      <c r="AD3" s="2" t="s">
        <v>49</v>
      </c>
      <c r="AE3" s="3" t="s">
        <v>48</v>
      </c>
      <c r="AF3" s="3" t="s">
        <v>37</v>
      </c>
      <c r="AG3" s="2" t="s">
        <v>29</v>
      </c>
      <c r="AH3" s="2" t="s">
        <v>38</v>
      </c>
      <c r="AI3" s="3" t="s">
        <v>48</v>
      </c>
      <c r="AJ3" s="3" t="s">
        <v>54</v>
      </c>
      <c r="AK3" s="2" t="s">
        <v>29</v>
      </c>
      <c r="AL3" s="2" t="s">
        <v>30</v>
      </c>
      <c r="AM3" s="3" t="s">
        <v>48</v>
      </c>
      <c r="AN3" s="2" t="s">
        <v>55</v>
      </c>
      <c r="AO3" s="2" t="s">
        <v>55</v>
      </c>
      <c r="AP3" s="3" t="s">
        <v>48</v>
      </c>
      <c r="AQ3" s="2" t="s">
        <v>56</v>
      </c>
      <c r="AR3" s="2" t="s">
        <v>49</v>
      </c>
      <c r="AS3" s="3" t="s">
        <v>48</v>
      </c>
      <c r="AT3" s="2" t="s">
        <v>57</v>
      </c>
      <c r="AU3" s="2" t="s">
        <v>49</v>
      </c>
      <c r="AV3" s="3" t="s">
        <v>48</v>
      </c>
      <c r="AW3" s="2" t="s">
        <v>58</v>
      </c>
      <c r="AX3" s="2" t="s">
        <v>50</v>
      </c>
      <c r="AY3" s="3" t="s">
        <v>48</v>
      </c>
      <c r="AZ3" s="2" t="s">
        <v>59</v>
      </c>
      <c r="BA3" s="2" t="s">
        <v>49</v>
      </c>
      <c r="BB3" s="3" t="s">
        <v>48</v>
      </c>
      <c r="BC3" s="2" t="s">
        <v>60</v>
      </c>
      <c r="BD3" s="2" t="s">
        <v>49</v>
      </c>
      <c r="BE3" s="3" t="s">
        <v>48</v>
      </c>
      <c r="BF3" s="2" t="s">
        <v>56</v>
      </c>
      <c r="BG3" s="2" t="s">
        <v>49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3" t="s">
        <v>61</v>
      </c>
      <c r="B4" s="3" t="s">
        <v>24</v>
      </c>
      <c r="C4" s="6" t="s">
        <v>25</v>
      </c>
      <c r="D4" s="3" t="s">
        <v>62</v>
      </c>
      <c r="E4" s="7">
        <v>184</v>
      </c>
      <c r="F4" s="7" t="s">
        <v>59</v>
      </c>
      <c r="G4" s="8">
        <v>0.51086956521739135</v>
      </c>
      <c r="H4" s="3" t="s">
        <v>62</v>
      </c>
      <c r="I4" s="7">
        <v>14</v>
      </c>
      <c r="J4" s="2">
        <v>15</v>
      </c>
      <c r="K4" s="3" t="s">
        <v>62</v>
      </c>
      <c r="L4" s="9">
        <v>47</v>
      </c>
      <c r="M4" s="10">
        <v>61</v>
      </c>
      <c r="N4" s="3" t="s">
        <v>62</v>
      </c>
      <c r="O4" s="3" t="s">
        <v>28</v>
      </c>
      <c r="P4" s="2" t="s">
        <v>29</v>
      </c>
      <c r="Q4" s="2" t="s">
        <v>30</v>
      </c>
      <c r="R4" s="3" t="s">
        <v>62</v>
      </c>
      <c r="S4" s="2" t="s">
        <v>63</v>
      </c>
      <c r="T4" s="2" t="s">
        <v>64</v>
      </c>
      <c r="U4" s="3" t="s">
        <v>62</v>
      </c>
      <c r="V4" s="2" t="s">
        <v>65</v>
      </c>
      <c r="W4" s="2" t="s">
        <v>66</v>
      </c>
      <c r="X4" s="3" t="s">
        <v>62</v>
      </c>
      <c r="Y4" s="3" t="s">
        <v>35</v>
      </c>
      <c r="Z4" s="2"/>
      <c r="AA4" s="2" t="s">
        <v>30</v>
      </c>
      <c r="AB4" s="3" t="s">
        <v>62</v>
      </c>
      <c r="AC4" s="2" t="s">
        <v>44</v>
      </c>
      <c r="AD4" s="2" t="s">
        <v>59</v>
      </c>
      <c r="AE4" s="3" t="s">
        <v>62</v>
      </c>
      <c r="AF4" s="3" t="s">
        <v>67</v>
      </c>
      <c r="AG4" s="2">
        <v>4</v>
      </c>
      <c r="AH4" s="2" t="s">
        <v>40</v>
      </c>
      <c r="AI4" s="3" t="s">
        <v>62</v>
      </c>
      <c r="AJ4" s="3" t="s">
        <v>54</v>
      </c>
      <c r="AK4" s="2" t="s">
        <v>29</v>
      </c>
      <c r="AL4" s="2" t="s">
        <v>30</v>
      </c>
      <c r="AM4" s="3" t="s">
        <v>62</v>
      </c>
      <c r="AN4" s="2" t="s">
        <v>68</v>
      </c>
      <c r="AO4" s="2" t="s">
        <v>68</v>
      </c>
      <c r="AP4" s="3" t="s">
        <v>62</v>
      </c>
      <c r="AQ4" s="2" t="s">
        <v>40</v>
      </c>
      <c r="AR4" s="2" t="s">
        <v>59</v>
      </c>
      <c r="AS4" s="3" t="s">
        <v>62</v>
      </c>
      <c r="AT4" s="2" t="s">
        <v>69</v>
      </c>
      <c r="AU4" s="2" t="s">
        <v>59</v>
      </c>
      <c r="AV4" s="3" t="s">
        <v>62</v>
      </c>
      <c r="AW4" s="2" t="s">
        <v>70</v>
      </c>
      <c r="AX4" s="2" t="s">
        <v>64</v>
      </c>
      <c r="AY4" s="3" t="s">
        <v>62</v>
      </c>
      <c r="AZ4" s="2" t="s">
        <v>71</v>
      </c>
      <c r="BA4" s="2" t="s">
        <v>59</v>
      </c>
      <c r="BB4" s="3" t="s">
        <v>62</v>
      </c>
      <c r="BC4" s="2" t="s">
        <v>31</v>
      </c>
      <c r="BD4" s="2" t="s">
        <v>59</v>
      </c>
      <c r="BE4" s="3" t="s">
        <v>62</v>
      </c>
      <c r="BF4" s="2" t="s">
        <v>72</v>
      </c>
      <c r="BG4" s="2" t="s">
        <v>59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3" t="s">
        <v>73</v>
      </c>
      <c r="B5" s="3" t="s">
        <v>24</v>
      </c>
      <c r="C5" s="6" t="s">
        <v>25</v>
      </c>
      <c r="D5" s="3" t="s">
        <v>74</v>
      </c>
      <c r="E5" s="7">
        <v>172</v>
      </c>
      <c r="F5" s="7" t="s">
        <v>75</v>
      </c>
      <c r="G5" s="8">
        <v>0.52325581395348841</v>
      </c>
      <c r="H5" s="3" t="s">
        <v>74</v>
      </c>
      <c r="I5" s="7">
        <v>15</v>
      </c>
      <c r="J5" s="2">
        <v>15</v>
      </c>
      <c r="K5" s="3" t="s">
        <v>74</v>
      </c>
      <c r="L5" s="9">
        <v>43</v>
      </c>
      <c r="M5" s="10">
        <v>61</v>
      </c>
      <c r="N5" s="3" t="s">
        <v>74</v>
      </c>
      <c r="O5" s="3" t="s">
        <v>28</v>
      </c>
      <c r="P5" s="2" t="s">
        <v>29</v>
      </c>
      <c r="Q5" s="2" t="s">
        <v>30</v>
      </c>
      <c r="R5" s="3" t="s">
        <v>74</v>
      </c>
      <c r="S5" s="2" t="s">
        <v>76</v>
      </c>
      <c r="T5" s="2" t="s">
        <v>58</v>
      </c>
      <c r="U5" s="3" t="s">
        <v>74</v>
      </c>
      <c r="V5" s="2" t="s">
        <v>64</v>
      </c>
      <c r="W5" s="2" t="s">
        <v>77</v>
      </c>
      <c r="X5" s="3" t="s">
        <v>74</v>
      </c>
      <c r="Y5" s="3" t="s">
        <v>35</v>
      </c>
      <c r="Z5" s="2"/>
      <c r="AA5" s="2" t="s">
        <v>30</v>
      </c>
      <c r="AB5" s="3" t="s">
        <v>74</v>
      </c>
      <c r="AC5" s="2" t="s">
        <v>31</v>
      </c>
      <c r="AD5" s="2" t="s">
        <v>75</v>
      </c>
      <c r="AE5" s="3" t="s">
        <v>74</v>
      </c>
      <c r="AF5" s="3" t="s">
        <v>67</v>
      </c>
      <c r="AG5" s="2">
        <v>1</v>
      </c>
      <c r="AH5" s="2" t="s">
        <v>78</v>
      </c>
      <c r="AI5" s="3" t="s">
        <v>74</v>
      </c>
      <c r="AJ5" s="3" t="s">
        <v>54</v>
      </c>
      <c r="AK5" s="2" t="s">
        <v>29</v>
      </c>
      <c r="AL5" s="2" t="s">
        <v>30</v>
      </c>
      <c r="AM5" s="3" t="s">
        <v>74</v>
      </c>
      <c r="AN5" s="2" t="s">
        <v>79</v>
      </c>
      <c r="AO5" s="2" t="s">
        <v>79</v>
      </c>
      <c r="AP5" s="3" t="s">
        <v>74</v>
      </c>
      <c r="AQ5" s="2" t="s">
        <v>32</v>
      </c>
      <c r="AR5" s="2" t="s">
        <v>75</v>
      </c>
      <c r="AS5" s="3" t="s">
        <v>74</v>
      </c>
      <c r="AT5" s="2" t="s">
        <v>80</v>
      </c>
      <c r="AU5" s="2" t="s">
        <v>75</v>
      </c>
      <c r="AV5" s="3" t="s">
        <v>74</v>
      </c>
      <c r="AW5" s="2" t="s">
        <v>69</v>
      </c>
      <c r="AX5" s="2" t="s">
        <v>71</v>
      </c>
      <c r="AY5" s="3" t="s">
        <v>74</v>
      </c>
      <c r="AZ5" s="2" t="s">
        <v>80</v>
      </c>
      <c r="BA5" s="2" t="s">
        <v>75</v>
      </c>
      <c r="BB5" s="3" t="s">
        <v>74</v>
      </c>
      <c r="BC5" s="2" t="s">
        <v>81</v>
      </c>
      <c r="BD5" s="2" t="s">
        <v>75</v>
      </c>
      <c r="BE5" s="3" t="s">
        <v>74</v>
      </c>
      <c r="BF5" s="2" t="s">
        <v>82</v>
      </c>
      <c r="BG5" s="2" t="s">
        <v>75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3" t="s">
        <v>83</v>
      </c>
      <c r="B6" s="3" t="s">
        <v>24</v>
      </c>
      <c r="C6" s="6" t="s">
        <v>25</v>
      </c>
      <c r="D6" s="3" t="s">
        <v>84</v>
      </c>
      <c r="E6" s="7">
        <v>466</v>
      </c>
      <c r="F6" s="7" t="s">
        <v>85</v>
      </c>
      <c r="G6" s="8">
        <v>0.42703862660944208</v>
      </c>
      <c r="H6" s="3" t="s">
        <v>84</v>
      </c>
      <c r="I6" s="7">
        <v>15</v>
      </c>
      <c r="J6" s="2">
        <v>15</v>
      </c>
      <c r="K6" s="3" t="s">
        <v>84</v>
      </c>
      <c r="L6" s="9">
        <v>44</v>
      </c>
      <c r="M6" s="10">
        <v>61</v>
      </c>
      <c r="N6" s="3" t="s">
        <v>84</v>
      </c>
      <c r="O6" s="3" t="s">
        <v>28</v>
      </c>
      <c r="P6" s="2" t="s">
        <v>29</v>
      </c>
      <c r="Q6" s="2" t="s">
        <v>30</v>
      </c>
      <c r="R6" s="3" t="s">
        <v>84</v>
      </c>
      <c r="S6" s="2" t="s">
        <v>86</v>
      </c>
      <c r="T6" s="2" t="s">
        <v>87</v>
      </c>
      <c r="U6" s="3" t="s">
        <v>84</v>
      </c>
      <c r="V6" s="2" t="s">
        <v>49</v>
      </c>
      <c r="W6" s="2" t="s">
        <v>88</v>
      </c>
      <c r="X6" s="3" t="s">
        <v>84</v>
      </c>
      <c r="Y6" s="3" t="s">
        <v>35</v>
      </c>
      <c r="Z6" s="2"/>
      <c r="AA6" s="2" t="s">
        <v>30</v>
      </c>
      <c r="AB6" s="3" t="s">
        <v>84</v>
      </c>
      <c r="AC6" s="2" t="s">
        <v>89</v>
      </c>
      <c r="AD6" s="2" t="s">
        <v>85</v>
      </c>
      <c r="AE6" s="3" t="s">
        <v>84</v>
      </c>
      <c r="AF6" s="3" t="s">
        <v>67</v>
      </c>
      <c r="AG6" s="2">
        <v>4</v>
      </c>
      <c r="AH6" s="2" t="s">
        <v>40</v>
      </c>
      <c r="AI6" s="3" t="s">
        <v>84</v>
      </c>
      <c r="AJ6" s="3" t="s">
        <v>54</v>
      </c>
      <c r="AK6" s="2" t="s">
        <v>29</v>
      </c>
      <c r="AL6" s="2" t="s">
        <v>30</v>
      </c>
      <c r="AM6" s="3" t="s">
        <v>84</v>
      </c>
      <c r="AN6" s="2" t="s">
        <v>90</v>
      </c>
      <c r="AO6" s="2" t="s">
        <v>91</v>
      </c>
      <c r="AP6" s="3" t="s">
        <v>84</v>
      </c>
      <c r="AQ6" s="2" t="s">
        <v>92</v>
      </c>
      <c r="AR6" s="2" t="s">
        <v>85</v>
      </c>
      <c r="AS6" s="3" t="s">
        <v>84</v>
      </c>
      <c r="AT6" s="2" t="s">
        <v>93</v>
      </c>
      <c r="AU6" s="2" t="s">
        <v>85</v>
      </c>
      <c r="AV6" s="3" t="s">
        <v>84</v>
      </c>
      <c r="AW6" s="2" t="s">
        <v>94</v>
      </c>
      <c r="AX6" s="2" t="s">
        <v>95</v>
      </c>
      <c r="AY6" s="3" t="s">
        <v>84</v>
      </c>
      <c r="AZ6" s="2" t="s">
        <v>96</v>
      </c>
      <c r="BA6" s="2" t="s">
        <v>85</v>
      </c>
      <c r="BB6" s="3" t="s">
        <v>84</v>
      </c>
      <c r="BC6" s="2" t="s">
        <v>97</v>
      </c>
      <c r="BD6" s="2" t="s">
        <v>85</v>
      </c>
      <c r="BE6" s="3" t="s">
        <v>84</v>
      </c>
      <c r="BF6" s="2" t="s">
        <v>92</v>
      </c>
      <c r="BG6" s="2" t="s">
        <v>85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3" t="s">
        <v>98</v>
      </c>
      <c r="B7" s="3" t="s">
        <v>24</v>
      </c>
      <c r="C7" s="6" t="s">
        <v>25</v>
      </c>
      <c r="D7" s="3" t="s">
        <v>99</v>
      </c>
      <c r="E7" s="7">
        <v>1378</v>
      </c>
      <c r="F7" s="7" t="s">
        <v>100</v>
      </c>
      <c r="G7" s="8">
        <v>0.44339622641509435</v>
      </c>
      <c r="H7" s="3" t="s">
        <v>99</v>
      </c>
      <c r="I7" s="7">
        <v>15</v>
      </c>
      <c r="J7" s="2">
        <v>15</v>
      </c>
      <c r="K7" s="3" t="s">
        <v>99</v>
      </c>
      <c r="L7" s="9">
        <v>55</v>
      </c>
      <c r="M7" s="10">
        <v>61</v>
      </c>
      <c r="N7" s="3" t="s">
        <v>99</v>
      </c>
      <c r="O7" s="3" t="s">
        <v>28</v>
      </c>
      <c r="P7" s="2" t="s">
        <v>29</v>
      </c>
      <c r="Q7" s="2" t="s">
        <v>30</v>
      </c>
      <c r="R7" s="3" t="s">
        <v>99</v>
      </c>
      <c r="S7" s="2" t="s">
        <v>101</v>
      </c>
      <c r="T7" s="2" t="s">
        <v>102</v>
      </c>
      <c r="U7" s="3" t="s">
        <v>99</v>
      </c>
      <c r="V7" s="2" t="s">
        <v>103</v>
      </c>
      <c r="W7" s="2" t="s">
        <v>104</v>
      </c>
      <c r="X7" s="3" t="s">
        <v>99</v>
      </c>
      <c r="Y7" s="3" t="s">
        <v>35</v>
      </c>
      <c r="Z7" s="2"/>
      <c r="AA7" s="2" t="s">
        <v>30</v>
      </c>
      <c r="AB7" s="3" t="s">
        <v>99</v>
      </c>
      <c r="AC7" s="2" t="s">
        <v>105</v>
      </c>
      <c r="AD7" s="2" t="s">
        <v>100</v>
      </c>
      <c r="AE7" s="3" t="s">
        <v>99</v>
      </c>
      <c r="AF7" s="3" t="s">
        <v>67</v>
      </c>
      <c r="AG7" s="2">
        <v>2</v>
      </c>
      <c r="AH7" s="2" t="s">
        <v>65</v>
      </c>
      <c r="AI7" s="3" t="s">
        <v>99</v>
      </c>
      <c r="AJ7" s="3" t="s">
        <v>54</v>
      </c>
      <c r="AK7" s="2" t="s">
        <v>29</v>
      </c>
      <c r="AL7" s="2" t="s">
        <v>30</v>
      </c>
      <c r="AM7" s="3" t="s">
        <v>99</v>
      </c>
      <c r="AN7" s="2" t="s">
        <v>106</v>
      </c>
      <c r="AO7" s="2" t="s">
        <v>107</v>
      </c>
      <c r="AP7" s="3" t="s">
        <v>99</v>
      </c>
      <c r="AQ7" s="2" t="s">
        <v>108</v>
      </c>
      <c r="AR7" s="2" t="s">
        <v>100</v>
      </c>
      <c r="AS7" s="3" t="s">
        <v>99</v>
      </c>
      <c r="AT7" s="2" t="s">
        <v>109</v>
      </c>
      <c r="AU7" s="2" t="s">
        <v>100</v>
      </c>
      <c r="AV7" s="3" t="s">
        <v>99</v>
      </c>
      <c r="AW7" s="2" t="s">
        <v>110</v>
      </c>
      <c r="AX7" s="2" t="s">
        <v>111</v>
      </c>
      <c r="AY7" s="3" t="s">
        <v>99</v>
      </c>
      <c r="AZ7" s="2" t="s">
        <v>112</v>
      </c>
      <c r="BA7" s="2" t="s">
        <v>100</v>
      </c>
      <c r="BB7" s="3" t="s">
        <v>99</v>
      </c>
      <c r="BC7" s="2" t="s">
        <v>113</v>
      </c>
      <c r="BD7" s="2" t="s">
        <v>100</v>
      </c>
      <c r="BE7" s="3" t="s">
        <v>99</v>
      </c>
      <c r="BF7" s="2" t="s">
        <v>114</v>
      </c>
      <c r="BG7" s="2" t="s">
        <v>100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2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2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2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2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2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2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2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2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2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2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2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2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2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2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2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2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2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2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2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2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2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2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2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2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2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2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2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2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2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2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2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2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2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2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2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2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2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2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2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2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2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2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2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2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2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2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2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2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2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2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2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2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2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2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2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2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2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2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2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2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2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2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2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2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2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2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2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2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2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2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2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2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2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2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2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2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2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2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2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2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2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2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2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2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2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2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2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2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2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2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2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2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2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2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2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2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2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2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2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2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2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2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2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2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2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2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2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2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2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2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2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2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2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2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2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2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2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2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2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2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2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2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2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2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2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2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2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2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2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2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2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2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2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2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2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2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2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2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2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2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2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2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2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2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2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2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2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2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2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2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2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 x14ac:dyDescent="0.2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 x14ac:dyDescent="0.2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 x14ac:dyDescent="0.2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 x14ac:dyDescent="0.2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 x14ac:dyDescent="0.2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 x14ac:dyDescent="0.2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 x14ac:dyDescent="0.2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 x14ac:dyDescent="0.2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 x14ac:dyDescent="0.2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2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2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2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2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2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2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2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2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2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2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2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2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2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 x14ac:dyDescent="0.2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 x14ac:dyDescent="0.2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 x14ac:dyDescent="0.2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2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2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2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2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2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2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2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2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2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2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2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2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2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2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2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2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2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2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2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2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2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2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2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2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2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2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2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2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2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2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2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2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2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2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2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2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2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2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2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2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2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2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2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2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2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2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2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2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2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2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2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2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2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2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2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2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2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2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2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2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2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2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2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2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2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2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2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2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2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2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2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2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2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2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2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2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2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2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2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2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2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2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2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2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2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2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2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2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2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2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2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2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2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2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2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2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2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2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2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2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2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2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2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2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2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2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2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2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2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2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2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2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2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2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2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2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2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2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2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2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2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2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2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2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2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2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2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2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2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2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2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2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2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2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2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2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2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2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2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2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2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2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2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2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2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2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2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2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2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2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2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2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2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2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2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2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2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2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2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2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2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2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2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2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2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2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2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2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2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2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2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2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2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2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2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2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2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2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2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2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2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2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2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2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2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2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2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2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2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2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2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2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2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2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2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2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2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2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2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2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2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2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2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2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2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2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2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2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2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 x14ac:dyDescent="0.2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 x14ac:dyDescent="0.2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2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2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2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2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2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2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2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2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2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2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2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2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2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2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2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2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2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2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2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2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2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2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2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2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2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2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2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2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2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2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2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2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2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2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2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2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2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2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2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2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2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2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2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2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2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2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2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2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2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2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2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2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2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2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2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2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2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2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 x14ac:dyDescent="0.2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 x14ac:dyDescent="0.2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 x14ac:dyDescent="0.2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 x14ac:dyDescent="0.2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 x14ac:dyDescent="0.2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 x14ac:dyDescent="0.2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 x14ac:dyDescent="0.2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 x14ac:dyDescent="0.2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 x14ac:dyDescent="0.2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 x14ac:dyDescent="0.2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 x14ac:dyDescent="0.2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 x14ac:dyDescent="0.2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 x14ac:dyDescent="0.2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 x14ac:dyDescent="0.2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 x14ac:dyDescent="0.2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 x14ac:dyDescent="0.2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 x14ac:dyDescent="0.2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 x14ac:dyDescent="0.2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 x14ac:dyDescent="0.2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 x14ac:dyDescent="0.2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 x14ac:dyDescent="0.2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 x14ac:dyDescent="0.2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 x14ac:dyDescent="0.2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 x14ac:dyDescent="0.2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 x14ac:dyDescent="0.2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 x14ac:dyDescent="0.2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 x14ac:dyDescent="0.2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 x14ac:dyDescent="0.2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 x14ac:dyDescent="0.2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 x14ac:dyDescent="0.2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 x14ac:dyDescent="0.2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 x14ac:dyDescent="0.2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 x14ac:dyDescent="0.2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 x14ac:dyDescent="0.2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 x14ac:dyDescent="0.2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 x14ac:dyDescent="0.2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 x14ac:dyDescent="0.2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 x14ac:dyDescent="0.2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 x14ac:dyDescent="0.2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 x14ac:dyDescent="0.2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 x14ac:dyDescent="0.2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 x14ac:dyDescent="0.2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 x14ac:dyDescent="0.2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 x14ac:dyDescent="0.2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 x14ac:dyDescent="0.2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 x14ac:dyDescent="0.2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 x14ac:dyDescent="0.2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 x14ac:dyDescent="0.2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 x14ac:dyDescent="0.2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 x14ac:dyDescent="0.2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 x14ac:dyDescent="0.2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 x14ac:dyDescent="0.2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 x14ac:dyDescent="0.2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 x14ac:dyDescent="0.2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 x14ac:dyDescent="0.2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 x14ac:dyDescent="0.2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 x14ac:dyDescent="0.2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 x14ac:dyDescent="0.2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 x14ac:dyDescent="0.2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 x14ac:dyDescent="0.2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 x14ac:dyDescent="0.2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 x14ac:dyDescent="0.2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 x14ac:dyDescent="0.2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 x14ac:dyDescent="0.2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 x14ac:dyDescent="0.2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 x14ac:dyDescent="0.2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 x14ac:dyDescent="0.2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 x14ac:dyDescent="0.2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 x14ac:dyDescent="0.2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 x14ac:dyDescent="0.2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 x14ac:dyDescent="0.2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 x14ac:dyDescent="0.2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 x14ac:dyDescent="0.2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 x14ac:dyDescent="0.2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 x14ac:dyDescent="0.2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 x14ac:dyDescent="0.2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 x14ac:dyDescent="0.2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 x14ac:dyDescent="0.2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 x14ac:dyDescent="0.2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 x14ac:dyDescent="0.2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 x14ac:dyDescent="0.2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 x14ac:dyDescent="0.2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 x14ac:dyDescent="0.2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 x14ac:dyDescent="0.2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 x14ac:dyDescent="0.2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 x14ac:dyDescent="0.2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 x14ac:dyDescent="0.2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 x14ac:dyDescent="0.2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 x14ac:dyDescent="0.2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 x14ac:dyDescent="0.2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 x14ac:dyDescent="0.2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 x14ac:dyDescent="0.2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 x14ac:dyDescent="0.2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 x14ac:dyDescent="0.2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 x14ac:dyDescent="0.2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 x14ac:dyDescent="0.2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 x14ac:dyDescent="0.2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 x14ac:dyDescent="0.2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 x14ac:dyDescent="0.2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 x14ac:dyDescent="0.2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 x14ac:dyDescent="0.2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 x14ac:dyDescent="0.2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 x14ac:dyDescent="0.2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 x14ac:dyDescent="0.2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 x14ac:dyDescent="0.2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 x14ac:dyDescent="0.2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 x14ac:dyDescent="0.2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 x14ac:dyDescent="0.2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 x14ac:dyDescent="0.2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 x14ac:dyDescent="0.2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 x14ac:dyDescent="0.2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 x14ac:dyDescent="0.2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 x14ac:dyDescent="0.2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 x14ac:dyDescent="0.2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 x14ac:dyDescent="0.2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 x14ac:dyDescent="0.2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 x14ac:dyDescent="0.2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 x14ac:dyDescent="0.2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 x14ac:dyDescent="0.2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 x14ac:dyDescent="0.2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 x14ac:dyDescent="0.2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 x14ac:dyDescent="0.2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 x14ac:dyDescent="0.2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 x14ac:dyDescent="0.2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 x14ac:dyDescent="0.2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 x14ac:dyDescent="0.2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 x14ac:dyDescent="0.2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 x14ac:dyDescent="0.2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 x14ac:dyDescent="0.2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 x14ac:dyDescent="0.2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 x14ac:dyDescent="0.2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 x14ac:dyDescent="0.2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 x14ac:dyDescent="0.2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 x14ac:dyDescent="0.2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 x14ac:dyDescent="0.2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 x14ac:dyDescent="0.2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 x14ac:dyDescent="0.2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 x14ac:dyDescent="0.2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 x14ac:dyDescent="0.2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 x14ac:dyDescent="0.2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 x14ac:dyDescent="0.2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 x14ac:dyDescent="0.2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 x14ac:dyDescent="0.2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 x14ac:dyDescent="0.2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 x14ac:dyDescent="0.2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 x14ac:dyDescent="0.2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 x14ac:dyDescent="0.2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 x14ac:dyDescent="0.2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 x14ac:dyDescent="0.2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 x14ac:dyDescent="0.2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 x14ac:dyDescent="0.2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 x14ac:dyDescent="0.2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 x14ac:dyDescent="0.2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 x14ac:dyDescent="0.2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 x14ac:dyDescent="0.2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 x14ac:dyDescent="0.2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 x14ac:dyDescent="0.2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 x14ac:dyDescent="0.2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 x14ac:dyDescent="0.2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 x14ac:dyDescent="0.2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 x14ac:dyDescent="0.2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 x14ac:dyDescent="0.2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 x14ac:dyDescent="0.2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 x14ac:dyDescent="0.2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 x14ac:dyDescent="0.2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 x14ac:dyDescent="0.2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 x14ac:dyDescent="0.2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 x14ac:dyDescent="0.2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 x14ac:dyDescent="0.2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 x14ac:dyDescent="0.2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 x14ac:dyDescent="0.2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 x14ac:dyDescent="0.2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 x14ac:dyDescent="0.2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 x14ac:dyDescent="0.2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 x14ac:dyDescent="0.2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 x14ac:dyDescent="0.2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 x14ac:dyDescent="0.2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 x14ac:dyDescent="0.2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 x14ac:dyDescent="0.2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 x14ac:dyDescent="0.2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 x14ac:dyDescent="0.2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 x14ac:dyDescent="0.2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 x14ac:dyDescent="0.2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 x14ac:dyDescent="0.2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 x14ac:dyDescent="0.2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 x14ac:dyDescent="0.2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 x14ac:dyDescent="0.2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 x14ac:dyDescent="0.2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 x14ac:dyDescent="0.2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 x14ac:dyDescent="0.2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 x14ac:dyDescent="0.2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 x14ac:dyDescent="0.2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 x14ac:dyDescent="0.2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 x14ac:dyDescent="0.2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 x14ac:dyDescent="0.2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 x14ac:dyDescent="0.2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 x14ac:dyDescent="0.2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 x14ac:dyDescent="0.2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 x14ac:dyDescent="0.2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 x14ac:dyDescent="0.2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 x14ac:dyDescent="0.2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 x14ac:dyDescent="0.2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 x14ac:dyDescent="0.2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 x14ac:dyDescent="0.2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 x14ac:dyDescent="0.2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 x14ac:dyDescent="0.2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 x14ac:dyDescent="0.2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 x14ac:dyDescent="0.2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 x14ac:dyDescent="0.2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 x14ac:dyDescent="0.2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 x14ac:dyDescent="0.2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 x14ac:dyDescent="0.2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 x14ac:dyDescent="0.2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 x14ac:dyDescent="0.2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 x14ac:dyDescent="0.2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 x14ac:dyDescent="0.2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 x14ac:dyDescent="0.2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 x14ac:dyDescent="0.2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 x14ac:dyDescent="0.2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 x14ac:dyDescent="0.2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 x14ac:dyDescent="0.2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 x14ac:dyDescent="0.2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 x14ac:dyDescent="0.2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 x14ac:dyDescent="0.2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 x14ac:dyDescent="0.2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 x14ac:dyDescent="0.2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 x14ac:dyDescent="0.2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 x14ac:dyDescent="0.2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 x14ac:dyDescent="0.2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 x14ac:dyDescent="0.2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 x14ac:dyDescent="0.2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 x14ac:dyDescent="0.2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 x14ac:dyDescent="0.2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 x14ac:dyDescent="0.2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 x14ac:dyDescent="0.2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 x14ac:dyDescent="0.2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 x14ac:dyDescent="0.2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 x14ac:dyDescent="0.2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 x14ac:dyDescent="0.2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 x14ac:dyDescent="0.2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 x14ac:dyDescent="0.2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 x14ac:dyDescent="0.2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 x14ac:dyDescent="0.2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 x14ac:dyDescent="0.2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 x14ac:dyDescent="0.2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 x14ac:dyDescent="0.2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 x14ac:dyDescent="0.2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 x14ac:dyDescent="0.2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 x14ac:dyDescent="0.2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 x14ac:dyDescent="0.2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 x14ac:dyDescent="0.2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 x14ac:dyDescent="0.2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 x14ac:dyDescent="0.2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 x14ac:dyDescent="0.2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 x14ac:dyDescent="0.2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 x14ac:dyDescent="0.2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 x14ac:dyDescent="0.2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 x14ac:dyDescent="0.2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 x14ac:dyDescent="0.2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 x14ac:dyDescent="0.2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 x14ac:dyDescent="0.2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 x14ac:dyDescent="0.2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 x14ac:dyDescent="0.2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 x14ac:dyDescent="0.2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 x14ac:dyDescent="0.2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 x14ac:dyDescent="0.2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 x14ac:dyDescent="0.2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 x14ac:dyDescent="0.2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 x14ac:dyDescent="0.2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 x14ac:dyDescent="0.2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 x14ac:dyDescent="0.2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 x14ac:dyDescent="0.2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 x14ac:dyDescent="0.2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 x14ac:dyDescent="0.2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 x14ac:dyDescent="0.2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 x14ac:dyDescent="0.2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 x14ac:dyDescent="0.2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 x14ac:dyDescent="0.2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 x14ac:dyDescent="0.2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 x14ac:dyDescent="0.2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 x14ac:dyDescent="0.2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 x14ac:dyDescent="0.2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 x14ac:dyDescent="0.2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 x14ac:dyDescent="0.2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 x14ac:dyDescent="0.2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 x14ac:dyDescent="0.2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 x14ac:dyDescent="0.2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 x14ac:dyDescent="0.2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 x14ac:dyDescent="0.2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 x14ac:dyDescent="0.2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 x14ac:dyDescent="0.2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 x14ac:dyDescent="0.2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 x14ac:dyDescent="0.2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 x14ac:dyDescent="0.2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 x14ac:dyDescent="0.2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 x14ac:dyDescent="0.2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 x14ac:dyDescent="0.2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 x14ac:dyDescent="0.2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 x14ac:dyDescent="0.2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 x14ac:dyDescent="0.2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 x14ac:dyDescent="0.2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 x14ac:dyDescent="0.2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 x14ac:dyDescent="0.2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 x14ac:dyDescent="0.2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 x14ac:dyDescent="0.2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 x14ac:dyDescent="0.2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 x14ac:dyDescent="0.2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 x14ac:dyDescent="0.2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 x14ac:dyDescent="0.2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 x14ac:dyDescent="0.2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 x14ac:dyDescent="0.2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 x14ac:dyDescent="0.2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 x14ac:dyDescent="0.2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 x14ac:dyDescent="0.2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 x14ac:dyDescent="0.2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 x14ac:dyDescent="0.2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 x14ac:dyDescent="0.2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 x14ac:dyDescent="0.2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 x14ac:dyDescent="0.2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 x14ac:dyDescent="0.2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 x14ac:dyDescent="0.2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 x14ac:dyDescent="0.2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 x14ac:dyDescent="0.2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 x14ac:dyDescent="0.2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 x14ac:dyDescent="0.2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 x14ac:dyDescent="0.2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 x14ac:dyDescent="0.2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 x14ac:dyDescent="0.2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 x14ac:dyDescent="0.2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 x14ac:dyDescent="0.2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 x14ac:dyDescent="0.2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 x14ac:dyDescent="0.2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 x14ac:dyDescent="0.2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 x14ac:dyDescent="0.2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 x14ac:dyDescent="0.2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 x14ac:dyDescent="0.2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 x14ac:dyDescent="0.2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 x14ac:dyDescent="0.2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 x14ac:dyDescent="0.2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 x14ac:dyDescent="0.2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 x14ac:dyDescent="0.2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 x14ac:dyDescent="0.2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 x14ac:dyDescent="0.2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 x14ac:dyDescent="0.2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 x14ac:dyDescent="0.2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 x14ac:dyDescent="0.2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 x14ac:dyDescent="0.2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 x14ac:dyDescent="0.2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 x14ac:dyDescent="0.2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 x14ac:dyDescent="0.2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 x14ac:dyDescent="0.2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 x14ac:dyDescent="0.2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 x14ac:dyDescent="0.2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 x14ac:dyDescent="0.2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 x14ac:dyDescent="0.2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  <row r="1003" spans="1:78" ht="12.75" customHeight="1" x14ac:dyDescent="0.2">
      <c r="A1003" s="11"/>
      <c r="B1003" s="11"/>
      <c r="C1003" s="12"/>
      <c r="D1003" s="11"/>
      <c r="E1003" s="13"/>
      <c r="F1003" s="13"/>
      <c r="G1003" s="14"/>
      <c r="H1003" s="11"/>
      <c r="I1003" s="13"/>
      <c r="J1003" s="15"/>
      <c r="K1003" s="11"/>
      <c r="L1003" s="16"/>
      <c r="M1003" s="17"/>
      <c r="N1003" s="11"/>
      <c r="O1003" s="11"/>
      <c r="P1003" s="15"/>
      <c r="Q1003" s="15"/>
      <c r="R1003" s="11"/>
      <c r="S1003" s="15"/>
      <c r="T1003" s="15"/>
      <c r="U1003" s="11"/>
      <c r="V1003" s="15"/>
      <c r="W1003" s="15"/>
      <c r="X1003" s="11"/>
      <c r="Y1003" s="11"/>
      <c r="Z1003" s="15"/>
      <c r="AA1003" s="15"/>
      <c r="AB1003" s="11"/>
      <c r="AC1003" s="15"/>
      <c r="AD1003" s="15"/>
      <c r="AE1003" s="11"/>
      <c r="AF1003" s="11"/>
      <c r="AG1003" s="15"/>
      <c r="AH1003" s="15"/>
      <c r="AI1003" s="11"/>
      <c r="AJ1003" s="11"/>
      <c r="AK1003" s="15"/>
      <c r="AL1003" s="15"/>
      <c r="AM1003" s="11"/>
      <c r="AN1003" s="15"/>
      <c r="AO1003" s="15"/>
      <c r="AP1003" s="11"/>
      <c r="AQ1003" s="15"/>
      <c r="AR1003" s="15"/>
      <c r="AS1003" s="11"/>
      <c r="AT1003" s="15"/>
      <c r="AU1003" s="15"/>
      <c r="AV1003" s="11"/>
      <c r="AW1003" s="15"/>
      <c r="AX1003" s="15"/>
      <c r="AY1003" s="11"/>
      <c r="AZ1003" s="15"/>
      <c r="BA1003" s="15"/>
      <c r="BB1003" s="11"/>
      <c r="BC1003" s="15"/>
      <c r="BD1003" s="15"/>
      <c r="BE1003" s="11"/>
      <c r="BF1003" s="15"/>
      <c r="BG1003" s="1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</row>
    <row r="1004" spans="1:78" ht="12.75" customHeight="1" x14ac:dyDescent="0.2">
      <c r="A1004" s="11"/>
      <c r="B1004" s="11"/>
      <c r="C1004" s="12"/>
      <c r="D1004" s="11"/>
      <c r="E1004" s="13"/>
      <c r="F1004" s="13"/>
      <c r="G1004" s="14"/>
      <c r="H1004" s="11"/>
      <c r="I1004" s="13"/>
      <c r="J1004" s="15"/>
      <c r="K1004" s="11"/>
      <c r="L1004" s="16"/>
      <c r="M1004" s="17"/>
      <c r="N1004" s="11"/>
      <c r="O1004" s="11"/>
      <c r="P1004" s="15"/>
      <c r="Q1004" s="15"/>
      <c r="R1004" s="11"/>
      <c r="S1004" s="15"/>
      <c r="T1004" s="15"/>
      <c r="U1004" s="11"/>
      <c r="V1004" s="15"/>
      <c r="W1004" s="15"/>
      <c r="X1004" s="11"/>
      <c r="Y1004" s="11"/>
      <c r="Z1004" s="15"/>
      <c r="AA1004" s="15"/>
      <c r="AB1004" s="11"/>
      <c r="AC1004" s="15"/>
      <c r="AD1004" s="15"/>
      <c r="AE1004" s="11"/>
      <c r="AF1004" s="11"/>
      <c r="AG1004" s="15"/>
      <c r="AH1004" s="15"/>
      <c r="AI1004" s="11"/>
      <c r="AJ1004" s="11"/>
      <c r="AK1004" s="15"/>
      <c r="AL1004" s="15"/>
      <c r="AM1004" s="11"/>
      <c r="AN1004" s="15"/>
      <c r="AO1004" s="15"/>
      <c r="AP1004" s="11"/>
      <c r="AQ1004" s="15"/>
      <c r="AR1004" s="15"/>
      <c r="AS1004" s="11"/>
      <c r="AT1004" s="15"/>
      <c r="AU1004" s="15"/>
      <c r="AV1004" s="11"/>
      <c r="AW1004" s="15"/>
      <c r="AX1004" s="15"/>
      <c r="AY1004" s="11"/>
      <c r="AZ1004" s="15"/>
      <c r="BA1004" s="15"/>
      <c r="BB1004" s="11"/>
      <c r="BC1004" s="15"/>
      <c r="BD1004" s="15"/>
      <c r="BE1004" s="11"/>
      <c r="BF1004" s="15"/>
      <c r="BG1004" s="1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</row>
    <row r="1005" spans="1:78" ht="12.75" customHeight="1" x14ac:dyDescent="0.2">
      <c r="A1005" s="11"/>
      <c r="B1005" s="11"/>
      <c r="C1005" s="12"/>
      <c r="D1005" s="11"/>
      <c r="E1005" s="13"/>
      <c r="F1005" s="13"/>
      <c r="G1005" s="14"/>
      <c r="H1005" s="11"/>
      <c r="I1005" s="13"/>
      <c r="J1005" s="15"/>
      <c r="K1005" s="11"/>
      <c r="L1005" s="16"/>
      <c r="M1005" s="17"/>
      <c r="N1005" s="11"/>
      <c r="O1005" s="11"/>
      <c r="P1005" s="15"/>
      <c r="Q1005" s="15"/>
      <c r="R1005" s="11"/>
      <c r="S1005" s="15"/>
      <c r="T1005" s="15"/>
      <c r="U1005" s="11"/>
      <c r="V1005" s="15"/>
      <c r="W1005" s="15"/>
      <c r="X1005" s="11"/>
      <c r="Y1005" s="11"/>
      <c r="Z1005" s="15"/>
      <c r="AA1005" s="15"/>
      <c r="AB1005" s="11"/>
      <c r="AC1005" s="15"/>
      <c r="AD1005" s="15"/>
      <c r="AE1005" s="11"/>
      <c r="AF1005" s="11"/>
      <c r="AG1005" s="15"/>
      <c r="AH1005" s="15"/>
      <c r="AI1005" s="11"/>
      <c r="AJ1005" s="11"/>
      <c r="AK1005" s="15"/>
      <c r="AL1005" s="15"/>
      <c r="AM1005" s="11"/>
      <c r="AN1005" s="15"/>
      <c r="AO1005" s="15"/>
      <c r="AP1005" s="11"/>
      <c r="AQ1005" s="15"/>
      <c r="AR1005" s="15"/>
      <c r="AS1005" s="11"/>
      <c r="AT1005" s="15"/>
      <c r="AU1005" s="15"/>
      <c r="AV1005" s="11"/>
      <c r="AW1005" s="15"/>
      <c r="AX1005" s="15"/>
      <c r="AY1005" s="11"/>
      <c r="AZ1005" s="15"/>
      <c r="BA1005" s="15"/>
      <c r="BB1005" s="11"/>
      <c r="BC1005" s="15"/>
      <c r="BD1005" s="15"/>
      <c r="BE1005" s="11"/>
      <c r="BF1005" s="15"/>
      <c r="BG1005" s="1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</row>
    <row r="1006" spans="1:78" ht="12.75" customHeight="1" x14ac:dyDescent="0.2">
      <c r="A1006" s="11"/>
      <c r="B1006" s="11"/>
      <c r="C1006" s="12"/>
      <c r="D1006" s="11"/>
      <c r="E1006" s="13"/>
      <c r="F1006" s="13"/>
      <c r="G1006" s="14"/>
      <c r="H1006" s="11"/>
      <c r="I1006" s="13"/>
      <c r="J1006" s="15"/>
      <c r="K1006" s="11"/>
      <c r="L1006" s="16"/>
      <c r="M1006" s="17"/>
      <c r="N1006" s="11"/>
      <c r="O1006" s="11"/>
      <c r="P1006" s="15"/>
      <c r="Q1006" s="15"/>
      <c r="R1006" s="11"/>
      <c r="S1006" s="15"/>
      <c r="T1006" s="15"/>
      <c r="U1006" s="11"/>
      <c r="V1006" s="15"/>
      <c r="W1006" s="15"/>
      <c r="X1006" s="11"/>
      <c r="Y1006" s="11"/>
      <c r="Z1006" s="15"/>
      <c r="AA1006" s="15"/>
      <c r="AB1006" s="11"/>
      <c r="AC1006" s="15"/>
      <c r="AD1006" s="15"/>
      <c r="AE1006" s="11"/>
      <c r="AF1006" s="11"/>
      <c r="AG1006" s="15"/>
      <c r="AH1006" s="15"/>
      <c r="AI1006" s="11"/>
      <c r="AJ1006" s="11"/>
      <c r="AK1006" s="15"/>
      <c r="AL1006" s="15"/>
      <c r="AM1006" s="11"/>
      <c r="AN1006" s="15"/>
      <c r="AO1006" s="15"/>
      <c r="AP1006" s="11"/>
      <c r="AQ1006" s="15"/>
      <c r="AR1006" s="15"/>
      <c r="AS1006" s="11"/>
      <c r="AT1006" s="15"/>
      <c r="AU1006" s="15"/>
      <c r="AV1006" s="11"/>
      <c r="AW1006" s="15"/>
      <c r="AX1006" s="15"/>
      <c r="AY1006" s="11"/>
      <c r="AZ1006" s="15"/>
      <c r="BA1006" s="15"/>
      <c r="BB1006" s="11"/>
      <c r="BC1006" s="15"/>
      <c r="BD1006" s="15"/>
      <c r="BE1006" s="11"/>
      <c r="BF1006" s="15"/>
      <c r="BG1006" s="1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</row>
    <row r="1007" spans="1:78" ht="12.75" customHeight="1" x14ac:dyDescent="0.2">
      <c r="A1007" s="11"/>
      <c r="B1007" s="11"/>
      <c r="C1007" s="12"/>
      <c r="D1007" s="11"/>
      <c r="E1007" s="13"/>
      <c r="F1007" s="13"/>
      <c r="G1007" s="14"/>
      <c r="H1007" s="11"/>
      <c r="I1007" s="13"/>
      <c r="J1007" s="15"/>
      <c r="K1007" s="11"/>
      <c r="L1007" s="16"/>
      <c r="M1007" s="17"/>
      <c r="N1007" s="11"/>
      <c r="O1007" s="11"/>
      <c r="P1007" s="15"/>
      <c r="Q1007" s="15"/>
      <c r="R1007" s="11"/>
      <c r="S1007" s="15"/>
      <c r="T1007" s="15"/>
      <c r="U1007" s="11"/>
      <c r="V1007" s="15"/>
      <c r="W1007" s="15"/>
      <c r="X1007" s="11"/>
      <c r="Y1007" s="11"/>
      <c r="Z1007" s="15"/>
      <c r="AA1007" s="15"/>
      <c r="AB1007" s="11"/>
      <c r="AC1007" s="15"/>
      <c r="AD1007" s="15"/>
      <c r="AE1007" s="11"/>
      <c r="AF1007" s="11"/>
      <c r="AG1007" s="15"/>
      <c r="AH1007" s="15"/>
      <c r="AI1007" s="11"/>
      <c r="AJ1007" s="11"/>
      <c r="AK1007" s="15"/>
      <c r="AL1007" s="15"/>
      <c r="AM1007" s="11"/>
      <c r="AN1007" s="15"/>
      <c r="AO1007" s="15"/>
      <c r="AP1007" s="11"/>
      <c r="AQ1007" s="15"/>
      <c r="AR1007" s="15"/>
      <c r="AS1007" s="11"/>
      <c r="AT1007" s="15"/>
      <c r="AU1007" s="15"/>
      <c r="AV1007" s="11"/>
      <c r="AW1007" s="15"/>
      <c r="AX1007" s="15"/>
      <c r="AY1007" s="11"/>
      <c r="AZ1007" s="15"/>
      <c r="BA1007" s="15"/>
      <c r="BB1007" s="11"/>
      <c r="BC1007" s="15"/>
      <c r="BD1007" s="15"/>
      <c r="BE1007" s="11"/>
      <c r="BF1007" s="15"/>
      <c r="BG1007" s="1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</row>
  </sheetData>
  <autoFilter ref="A1:BZ7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8" t="s">
        <v>115</v>
      </c>
      <c r="B1" s="19" t="s">
        <v>116</v>
      </c>
      <c r="C1" s="19" t="s">
        <v>117</v>
      </c>
      <c r="D1" s="19" t="s">
        <v>118</v>
      </c>
      <c r="E1" s="19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1" t="s">
        <v>120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21.315789473684209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37.124183006535951</v>
      </c>
      <c r="E3" s="25">
        <f t="shared" ref="E3:E8" si="0">B3+C3+D3</f>
        <v>88.439972480220149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 t="str">
        <f>'Данные для ввода на bus.gov.ru'!D3</f>
        <v>МБОУ "Боровлянская средняя общеобразовательная школа"</v>
      </c>
      <c r="B4" s="24">
        <f>IFERROR(((('Данные для ввода на bus.gov.ru'!I3+'Данные для ввода на bus.gov.ru'!L3)/('Данные для ввода на bus.gov.ru'!J3+'Данные для ввода на bus.gov.ru'!M3))*100)*0.3,"")</f>
        <v>23.289473684210527</v>
      </c>
      <c r="C4" s="22">
        <f>'Данные для ввода на bus.gov.ru'!Q3*0.3</f>
        <v>30</v>
      </c>
      <c r="D4" s="24">
        <f>((('Данные для ввода на bus.gov.ru'!S3+'Данные для ввода на bus.gov.ru'!V3)/('Данные для ввода на bus.gov.ru'!T3+'Данные для ввода на bus.gov.ru'!W3))*100)*0.4</f>
        <v>39.083969465648856</v>
      </c>
      <c r="E4" s="25">
        <f t="shared" si="0"/>
        <v>92.373443149859384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 t="str">
        <f>'Данные для ввода на bus.gov.ru'!D4</f>
        <v>МБОУ "Заводская средняя общеобразовательная школа"</v>
      </c>
      <c r="B5" s="24">
        <f>IFERROR(((('Данные для ввода на bus.gov.ru'!I4+'Данные для ввода на bus.gov.ru'!L4)/('Данные для ввода на bus.gov.ru'!J4+'Данные для ввода на bus.gov.ru'!M4))*100)*0.3,"")</f>
        <v>24.078947368421055</v>
      </c>
      <c r="C5" s="22">
        <f>'Данные для ввода на bus.gov.ru'!Q4*0.3</f>
        <v>30</v>
      </c>
      <c r="D5" s="24">
        <f>((('Данные для ввода на bus.gov.ru'!S4+'Данные для ввода на bus.gov.ru'!V4)/('Данные для ввода на bus.gov.ru'!T4+'Данные для ввода на bus.gov.ru'!W4))*100)*0.4</f>
        <v>36.571428571428577</v>
      </c>
      <c r="E5" s="25">
        <f t="shared" si="0"/>
        <v>90.650375939849624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 t="str">
        <f>'Данные для ввода на bus.gov.ru'!D5</f>
        <v>МБОУ "Пролетарская средняя общеобразовательная школа"</v>
      </c>
      <c r="B6" s="24">
        <f>IFERROR(((('Данные для ввода на bus.gov.ru'!I5+'Данные для ввода на bus.gov.ru'!L5)/('Данные для ввода на bus.gov.ru'!J5+'Данные для ввода на bus.gov.ru'!M5))*100)*0.3,"")</f>
        <v>22.894736842105264</v>
      </c>
      <c r="C6" s="22">
        <f>'Данные для ввода на bus.gov.ru'!Q5*0.3</f>
        <v>30</v>
      </c>
      <c r="D6" s="24">
        <f>((('Данные для ввода на bus.gov.ru'!S5+'Данные для ввода на bus.gov.ru'!V5)/('Данные для ввода на bus.gov.ru'!T5+'Данные для ввода на bus.gov.ru'!W5))*100)*0.4</f>
        <v>38.507462686567166</v>
      </c>
      <c r="E6" s="25">
        <f t="shared" si="0"/>
        <v>91.402199528672426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 t="str">
        <f>'Данные для ввода на bus.gov.ru'!D6</f>
        <v>МБОУ "Троицкая средняя общеобразовательная школа №1"</v>
      </c>
      <c r="B7" s="24">
        <f>IFERROR(((('Данные для ввода на bus.gov.ru'!I6+'Данные для ввода на bus.gov.ru'!L6)/('Данные для ввода на bus.gov.ru'!J6+'Данные для ввода на bus.gov.ru'!M6))*100)*0.3,"")</f>
        <v>23.289473684210527</v>
      </c>
      <c r="C7" s="22">
        <f>'Данные для ввода на bus.gov.ru'!Q6*0.3</f>
        <v>30</v>
      </c>
      <c r="D7" s="24">
        <f>((('Данные для ввода на bus.gov.ru'!S6+'Данные для ввода на bus.gov.ru'!V6)/('Данные для ввода на bus.gov.ru'!T6+'Данные для ввода на bus.gov.ru'!W6))*100)*0.4</f>
        <v>37.130801687763714</v>
      </c>
      <c r="E7" s="25">
        <f t="shared" si="0"/>
        <v>90.420275371974242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 t="str">
        <f>'Данные для ввода на bus.gov.ru'!D7</f>
        <v>МБОУ "Троицкая средняя общеобразовательная школа №2"</v>
      </c>
      <c r="B8" s="24">
        <f>IFERROR(((('Данные для ввода на bus.gov.ru'!I7+'Данные для ввода на bus.gov.ru'!L7)/('Данные для ввода на bus.gov.ru'!J7+'Данные для ввода на bus.gov.ru'!M7))*100)*0.3,"")</f>
        <v>27.631578947368421</v>
      </c>
      <c r="C8" s="22">
        <f>'Данные для ввода на bus.gov.ru'!Q7*0.3</f>
        <v>30</v>
      </c>
      <c r="D8" s="24">
        <f>((('Данные для ввода на bus.gov.ru'!S7+'Данные для ввода на bus.gov.ru'!V7)/('Данные для ввода на bus.gov.ru'!T7+'Данные для ввода на bus.gov.ru'!W7))*100)*0.4</f>
        <v>38.160919540229884</v>
      </c>
      <c r="E8" s="25">
        <f t="shared" si="0"/>
        <v>95.792498487598309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8" t="s">
        <v>115</v>
      </c>
      <c r="B1" s="19" t="s">
        <v>121</v>
      </c>
      <c r="C1" s="19" t="s">
        <v>122</v>
      </c>
      <c r="D1" s="19" t="s">
        <v>119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 x14ac:dyDescent="0.2">
      <c r="A2" s="26" t="s">
        <v>120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48.165137614678898</v>
      </c>
      <c r="D3" s="28">
        <f t="shared" ref="D3:D8" si="0">B3+C3</f>
        <v>98.165137614678898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 x14ac:dyDescent="0.2">
      <c r="A4" s="3" t="str">
        <f>'Данные для ввода на bus.gov.ru'!D3</f>
        <v>МБОУ "Боровлянская средняя общеобразовательная школа"</v>
      </c>
      <c r="B4" s="2">
        <f>'Данные для ввода на bus.gov.ru'!AA3*0.5</f>
        <v>50</v>
      </c>
      <c r="C4" s="28">
        <f>(('Данные для ввода на bus.gov.ru'!AC3/'Данные для ввода на bus.gov.ru'!AD3)*100)*0.5</f>
        <v>45.145631067961169</v>
      </c>
      <c r="D4" s="28">
        <f t="shared" si="0"/>
        <v>95.145631067961176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 x14ac:dyDescent="0.2">
      <c r="A5" s="3" t="str">
        <f>'Данные для ввода на bus.gov.ru'!D4</f>
        <v>МБОУ "Заводская средняя общеобразовательная школа"</v>
      </c>
      <c r="B5" s="2">
        <f>'Данные для ввода на bus.gov.ru'!AA4*0.5</f>
        <v>50</v>
      </c>
      <c r="C5" s="28">
        <f>(('Данные для ввода на bus.gov.ru'!AC4/'Данные для ввода на bus.gov.ru'!AD4)*100)*0.5</f>
        <v>43.085106382978722</v>
      </c>
      <c r="D5" s="28">
        <f t="shared" si="0"/>
        <v>93.085106382978722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 x14ac:dyDescent="0.2">
      <c r="A6" s="3" t="str">
        <f>'Данные для ввода на bus.gov.ru'!D5</f>
        <v>МБОУ "Пролетарская средняя общеобразовательная школа"</v>
      </c>
      <c r="B6" s="2">
        <f>'Данные для ввода на bus.gov.ru'!AA5*0.5</f>
        <v>50</v>
      </c>
      <c r="C6" s="28">
        <f>(('Данные для ввода на bus.gov.ru'!AC5/'Данные для ввода на bus.gov.ru'!AD5)*100)*0.5</f>
        <v>46.111111111111114</v>
      </c>
      <c r="D6" s="28">
        <f t="shared" si="0"/>
        <v>96.111111111111114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 x14ac:dyDescent="0.2">
      <c r="A7" s="3" t="str">
        <f>'Данные для ввода на bus.gov.ru'!D6</f>
        <v>МБОУ "Троицкая средняя общеобразовательная школа №1"</v>
      </c>
      <c r="B7" s="2">
        <f>'Данные для ввода на bus.gov.ru'!AA6*0.5</f>
        <v>50</v>
      </c>
      <c r="C7" s="28">
        <f>(('Данные для ввода на bus.gov.ru'!AC6/'Данные для ввода на bus.gov.ru'!AD6)*100)*0.5</f>
        <v>39.698492462311556</v>
      </c>
      <c r="D7" s="28">
        <f t="shared" si="0"/>
        <v>89.698492462311549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 x14ac:dyDescent="0.2">
      <c r="A8" s="3" t="str">
        <f>'Данные для ввода на bus.gov.ru'!D7</f>
        <v>МБОУ "Троицкая средняя общеобразовательная школа №2"</v>
      </c>
      <c r="B8" s="2">
        <f>'Данные для ввода на bus.gov.ru'!AA7*0.5</f>
        <v>50</v>
      </c>
      <c r="C8" s="28">
        <f>(('Данные для ввода на bus.gov.ru'!AC7/'Данные для ввода на bus.gov.ru'!AD7)*100)*0.5</f>
        <v>40.180032733224223</v>
      </c>
      <c r="D8" s="28">
        <f t="shared" si="0"/>
        <v>90.180032733224223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20"/>
      <c r="Z456" s="20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20"/>
      <c r="Z457" s="20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20"/>
      <c r="Z458" s="20"/>
    </row>
    <row r="459" spans="5:26" ht="15.75" customHeight="1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20"/>
      <c r="Z459" s="20"/>
    </row>
    <row r="460" spans="5:26" ht="15.75" customHeight="1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20"/>
      <c r="Z460" s="20"/>
    </row>
    <row r="461" spans="5:26" ht="15.75" customHeight="1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20"/>
      <c r="Z461" s="20"/>
    </row>
    <row r="462" spans="5:26" ht="15.75" customHeight="1" x14ac:dyDescent="0.2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 x14ac:dyDescent="0.2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 x14ac:dyDescent="0.2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 x14ac:dyDescent="0.2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 x14ac:dyDescent="0.2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 x14ac:dyDescent="0.2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 x14ac:dyDescent="0.2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 x14ac:dyDescent="0.2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 x14ac:dyDescent="0.2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 x14ac:dyDescent="0.2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 x14ac:dyDescent="0.2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 x14ac:dyDescent="0.2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 x14ac:dyDescent="0.2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 x14ac:dyDescent="0.2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 x14ac:dyDescent="0.2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 x14ac:dyDescent="0.2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 x14ac:dyDescent="0.2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 x14ac:dyDescent="0.2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 x14ac:dyDescent="0.2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 x14ac:dyDescent="0.2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 x14ac:dyDescent="0.2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 x14ac:dyDescent="0.2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 x14ac:dyDescent="0.2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 x14ac:dyDescent="0.2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 x14ac:dyDescent="0.2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 x14ac:dyDescent="0.2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 x14ac:dyDescent="0.2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 x14ac:dyDescent="0.2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 x14ac:dyDescent="0.2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 x14ac:dyDescent="0.2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 x14ac:dyDescent="0.2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 x14ac:dyDescent="0.2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 x14ac:dyDescent="0.2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 x14ac:dyDescent="0.2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 x14ac:dyDescent="0.2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 x14ac:dyDescent="0.2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 x14ac:dyDescent="0.2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 x14ac:dyDescent="0.2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 x14ac:dyDescent="0.2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 x14ac:dyDescent="0.2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 x14ac:dyDescent="0.2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 x14ac:dyDescent="0.2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 x14ac:dyDescent="0.2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 x14ac:dyDescent="0.2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 x14ac:dyDescent="0.2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 x14ac:dyDescent="0.2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 x14ac:dyDescent="0.2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 x14ac:dyDescent="0.2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 x14ac:dyDescent="0.2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 x14ac:dyDescent="0.2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 x14ac:dyDescent="0.2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 x14ac:dyDescent="0.2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 x14ac:dyDescent="0.2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 x14ac:dyDescent="0.2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 x14ac:dyDescent="0.2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 x14ac:dyDescent="0.2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 x14ac:dyDescent="0.2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 x14ac:dyDescent="0.2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 x14ac:dyDescent="0.2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 x14ac:dyDescent="0.2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 x14ac:dyDescent="0.2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 x14ac:dyDescent="0.2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 x14ac:dyDescent="0.2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 x14ac:dyDescent="0.2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 x14ac:dyDescent="0.2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 x14ac:dyDescent="0.2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 x14ac:dyDescent="0.2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 x14ac:dyDescent="0.2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 x14ac:dyDescent="0.2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 x14ac:dyDescent="0.2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 x14ac:dyDescent="0.2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 x14ac:dyDescent="0.2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 x14ac:dyDescent="0.2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 x14ac:dyDescent="0.2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 x14ac:dyDescent="0.2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 x14ac:dyDescent="0.2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 x14ac:dyDescent="0.2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 x14ac:dyDescent="0.2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 x14ac:dyDescent="0.2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 x14ac:dyDescent="0.2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 x14ac:dyDescent="0.2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 x14ac:dyDescent="0.2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 x14ac:dyDescent="0.2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 x14ac:dyDescent="0.2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 x14ac:dyDescent="0.2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 x14ac:dyDescent="0.2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 x14ac:dyDescent="0.2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 x14ac:dyDescent="0.2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 x14ac:dyDescent="0.2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 x14ac:dyDescent="0.2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 x14ac:dyDescent="0.2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 x14ac:dyDescent="0.2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 x14ac:dyDescent="0.2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 x14ac:dyDescent="0.2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 x14ac:dyDescent="0.2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 x14ac:dyDescent="0.2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 x14ac:dyDescent="0.2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 x14ac:dyDescent="0.2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 x14ac:dyDescent="0.2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 x14ac:dyDescent="0.2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 x14ac:dyDescent="0.2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 x14ac:dyDescent="0.2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 x14ac:dyDescent="0.2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 x14ac:dyDescent="0.2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 x14ac:dyDescent="0.2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 x14ac:dyDescent="0.2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 x14ac:dyDescent="0.2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 x14ac:dyDescent="0.2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 x14ac:dyDescent="0.2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 x14ac:dyDescent="0.2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 x14ac:dyDescent="0.2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 x14ac:dyDescent="0.2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 x14ac:dyDescent="0.2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 x14ac:dyDescent="0.2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 x14ac:dyDescent="0.2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 x14ac:dyDescent="0.2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 x14ac:dyDescent="0.2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 x14ac:dyDescent="0.2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 x14ac:dyDescent="0.2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 x14ac:dyDescent="0.2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 x14ac:dyDescent="0.2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 x14ac:dyDescent="0.2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 x14ac:dyDescent="0.2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 x14ac:dyDescent="0.2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 x14ac:dyDescent="0.2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 x14ac:dyDescent="0.2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 x14ac:dyDescent="0.2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 x14ac:dyDescent="0.2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 x14ac:dyDescent="0.2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 x14ac:dyDescent="0.2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 x14ac:dyDescent="0.2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 x14ac:dyDescent="0.2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 x14ac:dyDescent="0.2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 x14ac:dyDescent="0.2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 x14ac:dyDescent="0.2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 x14ac:dyDescent="0.2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 x14ac:dyDescent="0.2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 x14ac:dyDescent="0.2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 x14ac:dyDescent="0.2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 x14ac:dyDescent="0.2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 x14ac:dyDescent="0.2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 x14ac:dyDescent="0.2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 x14ac:dyDescent="0.2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 x14ac:dyDescent="0.2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 x14ac:dyDescent="0.2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 x14ac:dyDescent="0.2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 x14ac:dyDescent="0.2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 x14ac:dyDescent="0.2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 x14ac:dyDescent="0.2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 x14ac:dyDescent="0.2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 x14ac:dyDescent="0.2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 x14ac:dyDescent="0.2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 x14ac:dyDescent="0.2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 x14ac:dyDescent="0.2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 x14ac:dyDescent="0.2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 x14ac:dyDescent="0.2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 x14ac:dyDescent="0.2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 x14ac:dyDescent="0.2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 x14ac:dyDescent="0.2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 x14ac:dyDescent="0.2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 x14ac:dyDescent="0.2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 x14ac:dyDescent="0.2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 x14ac:dyDescent="0.2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 x14ac:dyDescent="0.2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 x14ac:dyDescent="0.2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 x14ac:dyDescent="0.2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 x14ac:dyDescent="0.2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 x14ac:dyDescent="0.2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 x14ac:dyDescent="0.2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 x14ac:dyDescent="0.2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 x14ac:dyDescent="0.2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 x14ac:dyDescent="0.2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 x14ac:dyDescent="0.2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 x14ac:dyDescent="0.2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 x14ac:dyDescent="0.2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 x14ac:dyDescent="0.2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 x14ac:dyDescent="0.2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 x14ac:dyDescent="0.2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 x14ac:dyDescent="0.2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 x14ac:dyDescent="0.2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 x14ac:dyDescent="0.2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 x14ac:dyDescent="0.2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 x14ac:dyDescent="0.2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 x14ac:dyDescent="0.2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 x14ac:dyDescent="0.2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 x14ac:dyDescent="0.2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 x14ac:dyDescent="0.2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 x14ac:dyDescent="0.2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 x14ac:dyDescent="0.2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 x14ac:dyDescent="0.2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 x14ac:dyDescent="0.2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 x14ac:dyDescent="0.2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 x14ac:dyDescent="0.2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 x14ac:dyDescent="0.2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 x14ac:dyDescent="0.2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 x14ac:dyDescent="0.2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 x14ac:dyDescent="0.2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 x14ac:dyDescent="0.2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 x14ac:dyDescent="0.2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 x14ac:dyDescent="0.2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 x14ac:dyDescent="0.2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 x14ac:dyDescent="0.2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 x14ac:dyDescent="0.2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 x14ac:dyDescent="0.2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 x14ac:dyDescent="0.2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 x14ac:dyDescent="0.2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 x14ac:dyDescent="0.2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 x14ac:dyDescent="0.2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 x14ac:dyDescent="0.2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 x14ac:dyDescent="0.2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 x14ac:dyDescent="0.2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 x14ac:dyDescent="0.2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 x14ac:dyDescent="0.2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 x14ac:dyDescent="0.2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 x14ac:dyDescent="0.2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 x14ac:dyDescent="0.2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 x14ac:dyDescent="0.2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 x14ac:dyDescent="0.2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 x14ac:dyDescent="0.2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 x14ac:dyDescent="0.2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 x14ac:dyDescent="0.2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 x14ac:dyDescent="0.2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 x14ac:dyDescent="0.2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 x14ac:dyDescent="0.2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 x14ac:dyDescent="0.2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 x14ac:dyDescent="0.2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 x14ac:dyDescent="0.2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 x14ac:dyDescent="0.2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 x14ac:dyDescent="0.2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 x14ac:dyDescent="0.2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 x14ac:dyDescent="0.2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 x14ac:dyDescent="0.2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 x14ac:dyDescent="0.2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 x14ac:dyDescent="0.2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 x14ac:dyDescent="0.2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 x14ac:dyDescent="0.2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 x14ac:dyDescent="0.2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 x14ac:dyDescent="0.2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 x14ac:dyDescent="0.2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 x14ac:dyDescent="0.2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 x14ac:dyDescent="0.2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 x14ac:dyDescent="0.2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 x14ac:dyDescent="0.2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 x14ac:dyDescent="0.2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 x14ac:dyDescent="0.2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 x14ac:dyDescent="0.2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 x14ac:dyDescent="0.2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 x14ac:dyDescent="0.2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 x14ac:dyDescent="0.2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 x14ac:dyDescent="0.2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 x14ac:dyDescent="0.2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 x14ac:dyDescent="0.2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 x14ac:dyDescent="0.2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 x14ac:dyDescent="0.2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 x14ac:dyDescent="0.2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 x14ac:dyDescent="0.2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 x14ac:dyDescent="0.2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 x14ac:dyDescent="0.2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 x14ac:dyDescent="0.2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 x14ac:dyDescent="0.2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 x14ac:dyDescent="0.2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 x14ac:dyDescent="0.2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 x14ac:dyDescent="0.2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 x14ac:dyDescent="0.2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 x14ac:dyDescent="0.2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 x14ac:dyDescent="0.2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 x14ac:dyDescent="0.2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 x14ac:dyDescent="0.2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 x14ac:dyDescent="0.2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 x14ac:dyDescent="0.2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 x14ac:dyDescent="0.2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 x14ac:dyDescent="0.2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 x14ac:dyDescent="0.2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 x14ac:dyDescent="0.2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 x14ac:dyDescent="0.2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 x14ac:dyDescent="0.2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 x14ac:dyDescent="0.2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 x14ac:dyDescent="0.2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 x14ac:dyDescent="0.2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 x14ac:dyDescent="0.2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 x14ac:dyDescent="0.2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 x14ac:dyDescent="0.2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 x14ac:dyDescent="0.2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 x14ac:dyDescent="0.2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 x14ac:dyDescent="0.2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 x14ac:dyDescent="0.2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 x14ac:dyDescent="0.2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 x14ac:dyDescent="0.2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 x14ac:dyDescent="0.2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 x14ac:dyDescent="0.2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 x14ac:dyDescent="0.2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 x14ac:dyDescent="0.2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 x14ac:dyDescent="0.2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 x14ac:dyDescent="0.2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 x14ac:dyDescent="0.2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 x14ac:dyDescent="0.2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 x14ac:dyDescent="0.2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 x14ac:dyDescent="0.2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 x14ac:dyDescent="0.2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 x14ac:dyDescent="0.2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 x14ac:dyDescent="0.2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 x14ac:dyDescent="0.2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 x14ac:dyDescent="0.2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 x14ac:dyDescent="0.2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 x14ac:dyDescent="0.2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 x14ac:dyDescent="0.2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 x14ac:dyDescent="0.2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 x14ac:dyDescent="0.2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 x14ac:dyDescent="0.2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 x14ac:dyDescent="0.2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 x14ac:dyDescent="0.2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 x14ac:dyDescent="0.2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 x14ac:dyDescent="0.2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 x14ac:dyDescent="0.2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 x14ac:dyDescent="0.2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 x14ac:dyDescent="0.2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 x14ac:dyDescent="0.2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 x14ac:dyDescent="0.2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 x14ac:dyDescent="0.2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 x14ac:dyDescent="0.2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 x14ac:dyDescent="0.2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 x14ac:dyDescent="0.2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 x14ac:dyDescent="0.2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 x14ac:dyDescent="0.2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 x14ac:dyDescent="0.2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 x14ac:dyDescent="0.2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 x14ac:dyDescent="0.2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 x14ac:dyDescent="0.2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 x14ac:dyDescent="0.2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 x14ac:dyDescent="0.2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 x14ac:dyDescent="0.2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 x14ac:dyDescent="0.2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 x14ac:dyDescent="0.2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 x14ac:dyDescent="0.2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 x14ac:dyDescent="0.2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 x14ac:dyDescent="0.2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 x14ac:dyDescent="0.2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 x14ac:dyDescent="0.2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 x14ac:dyDescent="0.2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 x14ac:dyDescent="0.2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 x14ac:dyDescent="0.2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 x14ac:dyDescent="0.2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 x14ac:dyDescent="0.2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 x14ac:dyDescent="0.2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 x14ac:dyDescent="0.2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 x14ac:dyDescent="0.2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 x14ac:dyDescent="0.2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 x14ac:dyDescent="0.2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 x14ac:dyDescent="0.2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 x14ac:dyDescent="0.2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 x14ac:dyDescent="0.2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 x14ac:dyDescent="0.2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 x14ac:dyDescent="0.2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 x14ac:dyDescent="0.2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 x14ac:dyDescent="0.2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 x14ac:dyDescent="0.2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 x14ac:dyDescent="0.2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 x14ac:dyDescent="0.2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 x14ac:dyDescent="0.2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 x14ac:dyDescent="0.2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 x14ac:dyDescent="0.2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 x14ac:dyDescent="0.2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 x14ac:dyDescent="0.2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 x14ac:dyDescent="0.2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 x14ac:dyDescent="0.2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 x14ac:dyDescent="0.2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 x14ac:dyDescent="0.2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 x14ac:dyDescent="0.2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 x14ac:dyDescent="0.2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 x14ac:dyDescent="0.2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 x14ac:dyDescent="0.2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 x14ac:dyDescent="0.2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 x14ac:dyDescent="0.2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 x14ac:dyDescent="0.2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 x14ac:dyDescent="0.2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 x14ac:dyDescent="0.2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 x14ac:dyDescent="0.2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 x14ac:dyDescent="0.2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 x14ac:dyDescent="0.2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 x14ac:dyDescent="0.2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 x14ac:dyDescent="0.2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 x14ac:dyDescent="0.2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 x14ac:dyDescent="0.2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 x14ac:dyDescent="0.2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 x14ac:dyDescent="0.2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 x14ac:dyDescent="0.2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 x14ac:dyDescent="0.2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 x14ac:dyDescent="0.2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 x14ac:dyDescent="0.2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 x14ac:dyDescent="0.2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 x14ac:dyDescent="0.2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 x14ac:dyDescent="0.2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 x14ac:dyDescent="0.2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 x14ac:dyDescent="0.2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 x14ac:dyDescent="0.2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 x14ac:dyDescent="0.2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 x14ac:dyDescent="0.2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 x14ac:dyDescent="0.2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 x14ac:dyDescent="0.2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 x14ac:dyDescent="0.2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 x14ac:dyDescent="0.2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 x14ac:dyDescent="0.2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 x14ac:dyDescent="0.2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 x14ac:dyDescent="0.2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 x14ac:dyDescent="0.2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5:26" ht="15.75" customHeight="1" x14ac:dyDescent="0.2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5:26" ht="15.75" customHeight="1" x14ac:dyDescent="0.2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5:26" ht="15.75" customHeight="1" x14ac:dyDescent="0.2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5:26" ht="15.75" customHeight="1" x14ac:dyDescent="0.2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5:26" ht="15.75" customHeight="1" x14ac:dyDescent="0.2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5:26" ht="15.75" customHeight="1" x14ac:dyDescent="0.2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5:26" ht="15.75" customHeight="1" x14ac:dyDescent="0.2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5:26" ht="15.75" customHeight="1" x14ac:dyDescent="0.2"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9" t="s">
        <v>115</v>
      </c>
      <c r="B1" s="30" t="s">
        <v>123</v>
      </c>
      <c r="C1" s="30" t="s">
        <v>124</v>
      </c>
      <c r="D1" s="30" t="s">
        <v>125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18">
        <f>'Данные для ввода на bus.gov.ru'!AH2*0.3</f>
        <v>0</v>
      </c>
      <c r="C3" s="18">
        <f>'Данные для ввода на bus.gov.ru'!AL2*0.4</f>
        <v>32</v>
      </c>
      <c r="D3" s="32">
        <f>IFERROR((('Данные для ввода на bus.gov.ru'!AN2/'Данные для ввода на bus.gov.ru'!AO2)*100)*0.3,0)</f>
        <v>28.125</v>
      </c>
      <c r="E3" s="32">
        <f t="shared" ref="E3:E8" si="0">B3+C3+D3</f>
        <v>60.125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 t="str">
        <f>'Данные для ввода на bus.gov.ru'!D3</f>
        <v>МБОУ "Боровлянская средняя общеобразовательная школа"</v>
      </c>
      <c r="B4" s="18">
        <f>'Данные для ввода на bus.gov.ru'!AH3*0.3</f>
        <v>0</v>
      </c>
      <c r="C4" s="18">
        <f>'Данные для ввода на bus.gov.ru'!AL3*0.4</f>
        <v>40</v>
      </c>
      <c r="D4" s="32">
        <f>IFERROR((('Данные для ввода на bus.gov.ru'!AN3/'Данные для ввода на bus.gov.ru'!AO3)*100)*0.3,0)</f>
        <v>30</v>
      </c>
      <c r="E4" s="32">
        <f t="shared" si="0"/>
        <v>70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 t="str">
        <f>'Данные для ввода на bus.gov.ru'!D4</f>
        <v>МБОУ "Заводская средняя общеобразовательная школа"</v>
      </c>
      <c r="B5" s="18">
        <f>'Данные для ввода на bus.gov.ru'!AH4*0.3</f>
        <v>24</v>
      </c>
      <c r="C5" s="18">
        <f>'Данные для ввода на bus.gov.ru'!AL4*0.4</f>
        <v>40</v>
      </c>
      <c r="D5" s="32">
        <f>IFERROR((('Данные для ввода на bus.gov.ru'!AN4/'Данные для ввода на bus.gov.ru'!AO4)*100)*0.3,0)</f>
        <v>30</v>
      </c>
      <c r="E5" s="32">
        <f t="shared" si="0"/>
        <v>94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 t="str">
        <f>'Данные для ввода на bus.gov.ru'!D5</f>
        <v>МБОУ "Пролетарская средняя общеобразовательная школа"</v>
      </c>
      <c r="B6" s="18">
        <f>'Данные для ввода на bus.gov.ru'!AH5*0.3</f>
        <v>6</v>
      </c>
      <c r="C6" s="18">
        <f>'Данные для ввода на bus.gov.ru'!AL5*0.4</f>
        <v>40</v>
      </c>
      <c r="D6" s="32">
        <f>IFERROR((('Данные для ввода на bus.gov.ru'!AN5/'Данные для ввода на bus.gov.ru'!AO5)*100)*0.3,0)</f>
        <v>30</v>
      </c>
      <c r="E6" s="32">
        <f t="shared" si="0"/>
        <v>76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 t="str">
        <f>'Данные для ввода на bus.gov.ru'!D6</f>
        <v>МБОУ "Троицкая средняя общеобразовательная школа №1"</v>
      </c>
      <c r="B7" s="18">
        <f>'Данные для ввода на bus.gov.ru'!AH6*0.3</f>
        <v>24</v>
      </c>
      <c r="C7" s="18">
        <f>'Данные для ввода на bus.gov.ru'!AL6*0.4</f>
        <v>40</v>
      </c>
      <c r="D7" s="32">
        <f>IFERROR((('Данные для ввода на bus.gov.ru'!AN6/'Данные для ввода на bus.gov.ru'!AO6)*100)*0.3,0)</f>
        <v>23.333333333333336</v>
      </c>
      <c r="E7" s="32">
        <f t="shared" si="0"/>
        <v>87.333333333333343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 t="str">
        <f>'Данные для ввода на bus.gov.ru'!D7</f>
        <v>МБОУ "Троицкая средняя общеобразовательная школа №2"</v>
      </c>
      <c r="B8" s="18">
        <f>'Данные для ввода на bus.gov.ru'!AH7*0.3</f>
        <v>12</v>
      </c>
      <c r="C8" s="18">
        <f>'Данные для ввода на bus.gov.ru'!AL7*0.4</f>
        <v>40</v>
      </c>
      <c r="D8" s="32">
        <f>IFERROR((('Данные для ввода на bus.gov.ru'!AN7/'Данные для ввода на bus.gov.ru'!AO7)*100)*0.3,0)</f>
        <v>28.085106382978726</v>
      </c>
      <c r="E8" s="32">
        <f t="shared" si="0"/>
        <v>80.085106382978722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9" t="s">
        <v>115</v>
      </c>
      <c r="B1" s="30" t="s">
        <v>126</v>
      </c>
      <c r="C1" s="30" t="s">
        <v>127</v>
      </c>
      <c r="D1" s="30" t="s">
        <v>128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bus.gov.ru'!AQ2/'Данные для ввода на bus.gov.ru'!AR2)*100)*0.4</f>
        <v>39.633027522935784</v>
      </c>
      <c r="C3" s="28">
        <f>(('Данные для ввода на bus.gov.ru'!AT2/'Данные для ввода на bus.gov.ru'!AU2)*100)*0.4</f>
        <v>38.532110091743121</v>
      </c>
      <c r="D3" s="32">
        <f>(('Данные для ввода на bus.gov.ru'!AW2/'Данные для ввода на bus.gov.ru'!AX2)*100)*0.2</f>
        <v>19.518072289156628</v>
      </c>
      <c r="E3" s="32">
        <f t="shared" ref="E3:E8" si="0">B3+C3+D3</f>
        <v>97.683209903835547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 t="str">
        <f>'Данные для ввода на bus.gov.ru'!D3</f>
        <v>МБОУ "Боровлянская средняя общеобразовательная школа"</v>
      </c>
      <c r="B4" s="32">
        <f>(('Данные для ввода на bus.gov.ru'!AQ3/'Данные для ввода на bus.gov.ru'!AR3)*100)*0.4</f>
        <v>37.281553398058257</v>
      </c>
      <c r="C4" s="28">
        <f>(('Данные для ввода на bus.gov.ru'!AT3/'Данные для ввода на bus.gov.ru'!AU3)*100)*0.4</f>
        <v>37.66990291262136</v>
      </c>
      <c r="D4" s="32">
        <f>(('Данные для ввода на bus.gov.ru'!AW3/'Данные для ввода на bus.gov.ru'!AX3)*100)*0.2</f>
        <v>19.718309859154932</v>
      </c>
      <c r="E4" s="32">
        <f t="shared" si="0"/>
        <v>94.669766169834546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 t="str">
        <f>'Данные для ввода на bus.gov.ru'!D4</f>
        <v>МБОУ "Заводская средняя общеобразовательная школа"</v>
      </c>
      <c r="B5" s="32">
        <f>(('Данные для ввода на bus.gov.ru'!AQ4/'Данные для ввода на bus.gov.ru'!AR4)*100)*0.4</f>
        <v>34.042553191489361</v>
      </c>
      <c r="C5" s="28">
        <f>(('Данные для ввода на bus.gov.ru'!AT4/'Данные для ввода на bus.gov.ru'!AU4)*100)*0.4</f>
        <v>31.914893617021278</v>
      </c>
      <c r="D5" s="32">
        <f>(('Данные для ввода на bus.gov.ru'!AW4/'Данные для ввода на bus.gov.ru'!AX4)*100)*0.2</f>
        <v>19.677419354838712</v>
      </c>
      <c r="E5" s="32">
        <f t="shared" si="0"/>
        <v>85.634866163349358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 t="str">
        <f>'Данные для ввода на bus.gov.ru'!D5</f>
        <v>МБОУ "Пролетарская средняя общеобразовательная школа"</v>
      </c>
      <c r="B6" s="32">
        <f>(('Данные для ввода на bus.gov.ru'!AQ5/'Данные для ввода на bus.gov.ru'!AR5)*100)*0.4</f>
        <v>39.111111111111114</v>
      </c>
      <c r="C6" s="28">
        <f>(('Данные для ввода на bus.gov.ru'!AT5/'Данные для ввода на bus.gov.ru'!AU5)*100)*0.4</f>
        <v>37.333333333333336</v>
      </c>
      <c r="D6" s="32">
        <f>(('Данные для ввода на bus.gov.ru'!AW5/'Данные для ввода на bus.gov.ru'!AX5)*100)*0.2</f>
        <v>19.736842105263158</v>
      </c>
      <c r="E6" s="32">
        <f t="shared" si="0"/>
        <v>96.181286549707607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 t="str">
        <f>'Данные для ввода на bus.gov.ru'!D6</f>
        <v>МБОУ "Троицкая средняя общеобразовательная школа №1"</v>
      </c>
      <c r="B7" s="32">
        <f>(('Данные для ввода на bus.gov.ru'!AQ6/'Данные для ввода на bus.gov.ru'!AR6)*100)*0.4</f>
        <v>34.773869346733669</v>
      </c>
      <c r="C7" s="28">
        <f>(('Данные для ввода на bus.gov.ru'!AT6/'Данные для ввода на bus.gov.ru'!AU6)*100)*0.4</f>
        <v>35.577889447236181</v>
      </c>
      <c r="D7" s="32">
        <f>(('Данные для ввода на bus.gov.ru'!AW6/'Данные для ввода на bus.gov.ru'!AX6)*100)*0.2</f>
        <v>18.55072463768116</v>
      </c>
      <c r="E7" s="32">
        <f t="shared" si="0"/>
        <v>88.902483431651007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 t="str">
        <f>'Данные для ввода на bus.gov.ru'!D7</f>
        <v>МБОУ "Троицкая средняя общеобразовательная школа №2"</v>
      </c>
      <c r="B8" s="32">
        <f>(('Данные для ввода на bus.gov.ru'!AQ7/'Данные для ввода на bus.gov.ru'!AR7)*100)*0.4</f>
        <v>36.333878887070377</v>
      </c>
      <c r="C8" s="28">
        <f>(('Данные для ввода на bus.gov.ru'!AT7/'Данные для ввода на bus.gov.ru'!AU7)*100)*0.4</f>
        <v>37.446808510638299</v>
      </c>
      <c r="D8" s="32">
        <f>(('Данные для ввода на bus.gov.ru'!AW7/'Данные для ввода на bus.gov.ru'!AX7)*100)*0.2</f>
        <v>19.443254817987153</v>
      </c>
      <c r="E8" s="32">
        <f t="shared" si="0"/>
        <v>93.223942215695828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8" t="s">
        <v>115</v>
      </c>
      <c r="B1" s="30" t="s">
        <v>129</v>
      </c>
      <c r="C1" s="30" t="s">
        <v>130</v>
      </c>
      <c r="D1" s="30" t="s">
        <v>131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bus.gov.ru'!AZ2/'Данные для ввода на bus.gov.ru'!BA2)*100)*0.3</f>
        <v>27.247706422018346</v>
      </c>
      <c r="C3" s="32">
        <f>(('Данные для ввода на bus.gov.ru'!BC2/'Данные для ввода на bus.gov.ru'!BD2)*100)*0.2</f>
        <v>19.082568807339452</v>
      </c>
      <c r="D3" s="32">
        <f>(('Данные для ввода на bus.gov.ru'!BF2/'Данные для ввода на bus.gov.ru'!BG2)*100)*0.5</f>
        <v>45.412844036697244</v>
      </c>
      <c r="E3" s="32">
        <f t="shared" ref="E3:E8" si="0">B3+C3+D3</f>
        <v>91.743119266055032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 t="str">
        <f>'Данные для ввода на bus.gov.ru'!D3</f>
        <v>МБОУ "Боровлянская средняя общеобразовательная школа"</v>
      </c>
      <c r="B4" s="32">
        <f>(('Данные для ввода на bus.gov.ru'!AZ3/'Данные для ввода на bus.gov.ru'!BA3)*100)*0.3</f>
        <v>27.378640776699029</v>
      </c>
      <c r="C4" s="32">
        <f>(('Данные для ввода на bus.gov.ru'!BC3/'Данные для ввода на bus.gov.ru'!BD3)*100)*0.2</f>
        <v>17.864077669902915</v>
      </c>
      <c r="D4" s="32">
        <f>(('Данные для ввода на bus.gov.ru'!BF3/'Данные для ввода на bus.gov.ru'!BG3)*100)*0.5</f>
        <v>46.601941747572816</v>
      </c>
      <c r="E4" s="32">
        <f t="shared" si="0"/>
        <v>91.844660194174764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 t="str">
        <f>'Данные для ввода на bus.gov.ru'!D4</f>
        <v>МБОУ "Заводская средняя общеобразовательная школа"</v>
      </c>
      <c r="B5" s="32">
        <f>(('Данные для ввода на bus.gov.ru'!AZ4/'Данные для ввода на bus.gov.ru'!BA4)*100)*0.3</f>
        <v>24.255319148936167</v>
      </c>
      <c r="C5" s="32">
        <f>(('Данные для ввода на bus.gov.ru'!BC4/'Данные для ввода на bus.gov.ru'!BD4)*100)*0.2</f>
        <v>17.659574468085108</v>
      </c>
      <c r="D5" s="32">
        <f>(('Данные для ввода на bus.gov.ru'!BF4/'Данные для ввода на bus.gov.ru'!BG4)*100)*0.5</f>
        <v>42.021276595744681</v>
      </c>
      <c r="E5" s="32">
        <f t="shared" si="0"/>
        <v>83.936170212765958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 t="str">
        <f>'Данные для ввода на bus.gov.ru'!D5</f>
        <v>МБОУ "Пролетарская средняя общеобразовательная школа"</v>
      </c>
      <c r="B6" s="32">
        <f>(('Данные для ввода на bus.gov.ru'!AZ5/'Данные для ввода на bus.gov.ru'!BA5)*100)*0.3</f>
        <v>27.999999999999996</v>
      </c>
      <c r="C6" s="32">
        <f>(('Данные для ввода на bus.gov.ru'!BC5/'Данные для ввода на bus.gov.ru'!BD5)*100)*0.2</f>
        <v>19.111111111111111</v>
      </c>
      <c r="D6" s="32">
        <f>(('Данные для ввода на bus.gov.ru'!BF5/'Данные для ввода на bus.gov.ru'!BG5)*100)*0.5</f>
        <v>48.333333333333336</v>
      </c>
      <c r="E6" s="32">
        <f t="shared" si="0"/>
        <v>95.444444444444443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 t="str">
        <f>'Данные для ввода на bus.gov.ru'!D6</f>
        <v>МБОУ "Троицкая средняя общеобразовательная школа №1"</v>
      </c>
      <c r="B7" s="32">
        <f>(('Данные для ввода на bus.gov.ru'!AZ6/'Данные для ввода на bus.gov.ru'!BA6)*100)*0.3</f>
        <v>25.025125628140703</v>
      </c>
      <c r="C7" s="32">
        <f>(('Данные для ввода на bus.gov.ru'!BC6/'Данные для ввода на bus.gov.ru'!BD6)*100)*0.2</f>
        <v>17.185929648241206</v>
      </c>
      <c r="D7" s="32">
        <f>(('Данные для ввода на bus.gov.ru'!BF6/'Данные для ввода на bus.gov.ru'!BG6)*100)*0.5</f>
        <v>43.467336683417088</v>
      </c>
      <c r="E7" s="32">
        <f t="shared" si="0"/>
        <v>85.678391959799001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 t="str">
        <f>'Данные для ввода на bus.gov.ru'!D7</f>
        <v>МБОУ "Троицкая средняя общеобразовательная школа №2"</v>
      </c>
      <c r="B8" s="32">
        <f>(('Данные для ввода на bus.gov.ru'!AZ7/'Данные для ввода на bus.gov.ru'!BA7)*100)*0.3</f>
        <v>26.366612111292962</v>
      </c>
      <c r="C8" s="32">
        <f>(('Данные для ввода на bus.gov.ru'!BC7/'Данные для ввода на bus.gov.ru'!BD7)*100)*0.2</f>
        <v>18.00327332242226</v>
      </c>
      <c r="D8" s="32">
        <f>(('Данные для ввода на bus.gov.ru'!BF7/'Данные для ввода на bus.gov.ru'!BG7)*100)*0.5</f>
        <v>45.335515548281506</v>
      </c>
      <c r="E8" s="32">
        <f t="shared" si="0"/>
        <v>89.705400981996732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9" t="s">
        <v>132</v>
      </c>
      <c r="B1" s="34" t="s">
        <v>133</v>
      </c>
      <c r="C1" s="35" t="s">
        <v>134</v>
      </c>
      <c r="D1" s="35" t="s">
        <v>135</v>
      </c>
      <c r="E1" s="35" t="s">
        <v>136</v>
      </c>
      <c r="F1" s="35" t="s">
        <v>137</v>
      </c>
      <c r="G1" s="2" t="s">
        <v>138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7" t="s">
        <v>120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8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3" t="str">
        <f>'Критерий 1'!A3</f>
        <v>МБОУ "Беловская средняя общеобразовательная школа"</v>
      </c>
      <c r="B3" s="28">
        <f>'Критерий 1'!E3</f>
        <v>88.439972480220149</v>
      </c>
      <c r="C3" s="28">
        <f>'Критерий 2'!D3</f>
        <v>98.165137614678898</v>
      </c>
      <c r="D3" s="28">
        <f>'Критерий 3'!E3</f>
        <v>60.125</v>
      </c>
      <c r="E3" s="28">
        <f>'Критерий 4'!E3</f>
        <v>97.683209903835547</v>
      </c>
      <c r="F3" s="28">
        <f>'Критерий 5'!E3</f>
        <v>91.743119266055032</v>
      </c>
      <c r="G3" s="28">
        <f t="shared" si="0"/>
        <v>87.231287852957919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" t="str">
        <f>'Критерий 1'!A4</f>
        <v>МБОУ "Боровлянская средняя общеобразовательная школа"</v>
      </c>
      <c r="B4" s="28">
        <f>'Критерий 1'!E4</f>
        <v>92.373443149859384</v>
      </c>
      <c r="C4" s="28">
        <f>'Критерий 2'!D4</f>
        <v>95.145631067961176</v>
      </c>
      <c r="D4" s="28">
        <f>'Критерий 3'!E4</f>
        <v>70</v>
      </c>
      <c r="E4" s="28">
        <f>'Критерий 4'!E4</f>
        <v>94.669766169834546</v>
      </c>
      <c r="F4" s="28">
        <f>'Критерий 5'!E4</f>
        <v>91.844660194174764</v>
      </c>
      <c r="G4" s="28">
        <f t="shared" si="0"/>
        <v>88.806700116365974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" t="str">
        <f>'Критерий 1'!A5</f>
        <v>МБОУ "Заводская средняя общеобразовательная школа"</v>
      </c>
      <c r="B5" s="28">
        <f>'Критерий 1'!E5</f>
        <v>90.650375939849624</v>
      </c>
      <c r="C5" s="28">
        <f>'Критерий 2'!D5</f>
        <v>93.085106382978722</v>
      </c>
      <c r="D5" s="28">
        <f>'Критерий 3'!E5</f>
        <v>94</v>
      </c>
      <c r="E5" s="28">
        <f>'Критерий 4'!E5</f>
        <v>85.634866163349358</v>
      </c>
      <c r="F5" s="28">
        <f>'Критерий 5'!E5</f>
        <v>83.936170212765958</v>
      </c>
      <c r="G5" s="28">
        <f t="shared" si="0"/>
        <v>89.461303739788733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" t="str">
        <f>'Критерий 1'!A6</f>
        <v>МБОУ "Пролетарская средняя общеобразовательная школа"</v>
      </c>
      <c r="B6" s="28">
        <f>'Критерий 1'!E6</f>
        <v>91.402199528672426</v>
      </c>
      <c r="C6" s="28">
        <f>'Критерий 2'!D6</f>
        <v>96.111111111111114</v>
      </c>
      <c r="D6" s="28">
        <f>'Критерий 3'!E6</f>
        <v>76</v>
      </c>
      <c r="E6" s="28">
        <f>'Критерий 4'!E6</f>
        <v>96.181286549707607</v>
      </c>
      <c r="F6" s="28">
        <f>'Критерий 5'!E6</f>
        <v>95.444444444444443</v>
      </c>
      <c r="G6" s="28">
        <f t="shared" si="0"/>
        <v>91.02780832678711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" t="str">
        <f>'Критерий 1'!A7</f>
        <v>МБОУ "Троицкая средняя общеобразовательная школа №1"</v>
      </c>
      <c r="B7" s="28">
        <f>'Критерий 1'!E7</f>
        <v>90.420275371974242</v>
      </c>
      <c r="C7" s="28">
        <f>'Критерий 2'!D7</f>
        <v>89.698492462311549</v>
      </c>
      <c r="D7" s="28">
        <f>'Критерий 3'!E7</f>
        <v>87.333333333333343</v>
      </c>
      <c r="E7" s="28">
        <f>'Критерий 4'!E7</f>
        <v>88.902483431651007</v>
      </c>
      <c r="F7" s="28">
        <f>'Критерий 5'!E7</f>
        <v>85.678391959799001</v>
      </c>
      <c r="G7" s="28">
        <f t="shared" si="0"/>
        <v>88.406595311813845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7" t="str">
        <f>'Критерий 1'!A8</f>
        <v>МБОУ "Троицкая средняя общеобразовательная школа №2"</v>
      </c>
      <c r="B8" s="36">
        <f>'Критерий 1'!E8</f>
        <v>95.792498487598309</v>
      </c>
      <c r="C8" s="36">
        <f>'Критерий 2'!D8</f>
        <v>90.180032733224223</v>
      </c>
      <c r="D8" s="36">
        <f>'Критерий 3'!E8</f>
        <v>80.085106382978722</v>
      </c>
      <c r="E8" s="36">
        <f>'Критерий 4'!E8</f>
        <v>93.223942215695828</v>
      </c>
      <c r="F8" s="36">
        <f>'Критерий 5'!E8</f>
        <v>89.705400981996732</v>
      </c>
      <c r="G8" s="36">
        <f t="shared" si="0"/>
        <v>89.79739616029876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8"/>
      <c r="B9" s="39"/>
      <c r="C9" s="39"/>
      <c r="D9" s="39"/>
      <c r="E9" s="39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1"/>
      <c r="B10" s="40"/>
      <c r="C10" s="40"/>
      <c r="D10" s="40"/>
      <c r="E10" s="40"/>
      <c r="F10" s="40"/>
      <c r="G10" s="4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1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1"/>
      <c r="B12" s="40"/>
      <c r="C12" s="40"/>
      <c r="D12" s="40"/>
      <c r="E12" s="40"/>
      <c r="F12" s="40"/>
      <c r="G12" s="4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11"/>
      <c r="B13" s="40"/>
      <c r="C13" s="40"/>
      <c r="D13" s="40"/>
      <c r="E13" s="40"/>
      <c r="F13" s="40"/>
      <c r="G13" s="4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11"/>
      <c r="B14" s="40"/>
      <c r="C14" s="40"/>
      <c r="D14" s="40"/>
      <c r="E14" s="40"/>
      <c r="F14" s="40"/>
      <c r="G14" s="4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11"/>
      <c r="B15" s="40"/>
      <c r="C15" s="40"/>
      <c r="D15" s="40"/>
      <c r="E15" s="40"/>
      <c r="F15" s="40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11"/>
      <c r="B16" s="40"/>
      <c r="C16" s="40"/>
      <c r="D16" s="40"/>
      <c r="E16" s="40"/>
      <c r="F16" s="40"/>
      <c r="G16" s="4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1"/>
      <c r="B17" s="40"/>
      <c r="C17" s="40"/>
      <c r="D17" s="40"/>
      <c r="E17" s="40"/>
      <c r="F17" s="40"/>
      <c r="G17" s="4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11"/>
      <c r="B18" s="40"/>
      <c r="C18" s="40"/>
      <c r="D18" s="40"/>
      <c r="E18" s="40"/>
      <c r="F18" s="40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11"/>
      <c r="B19" s="40"/>
      <c r="C19" s="40"/>
      <c r="D19" s="40"/>
      <c r="E19" s="40"/>
      <c r="F19" s="40"/>
      <c r="G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11"/>
      <c r="B20" s="40"/>
      <c r="C20" s="40"/>
      <c r="D20" s="40"/>
      <c r="E20" s="40"/>
      <c r="F20" s="40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11"/>
      <c r="B21" s="40"/>
      <c r="C21" s="40"/>
      <c r="D21" s="40"/>
      <c r="E21" s="40"/>
      <c r="F21" s="40"/>
      <c r="G21" s="4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11"/>
      <c r="B22" s="40"/>
      <c r="C22" s="40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11"/>
      <c r="B23" s="40"/>
      <c r="C23" s="40"/>
      <c r="D23" s="40"/>
      <c r="E23" s="40"/>
      <c r="F23" s="40"/>
      <c r="G23" s="4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11"/>
      <c r="B24" s="40"/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11"/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11"/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1"/>
      <c r="B27" s="40"/>
      <c r="C27" s="40"/>
      <c r="D27" s="40"/>
      <c r="E27" s="40"/>
      <c r="F27" s="40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1"/>
      <c r="B28" s="40"/>
      <c r="C28" s="40"/>
      <c r="D28" s="40"/>
      <c r="E28" s="40"/>
      <c r="F28" s="40"/>
      <c r="G28" s="4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11"/>
      <c r="B29" s="40"/>
      <c r="C29" s="40"/>
      <c r="D29" s="40"/>
      <c r="E29" s="40"/>
      <c r="F29" s="40"/>
      <c r="G29" s="4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11"/>
      <c r="B30" s="40"/>
      <c r="C30" s="40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11"/>
      <c r="B31" s="40"/>
      <c r="C31" s="40"/>
      <c r="D31" s="40"/>
      <c r="E31" s="40"/>
      <c r="F31" s="40"/>
      <c r="G31" s="4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11"/>
      <c r="B32" s="40"/>
      <c r="C32" s="40"/>
      <c r="D32" s="40"/>
      <c r="E32" s="40"/>
      <c r="F32" s="40"/>
      <c r="G32" s="4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11"/>
      <c r="B33" s="40"/>
      <c r="C33" s="40"/>
      <c r="D33" s="40"/>
      <c r="E33" s="40"/>
      <c r="F33" s="40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11"/>
      <c r="B34" s="40"/>
      <c r="C34" s="40"/>
      <c r="D34" s="40"/>
      <c r="E34" s="40"/>
      <c r="F34" s="40"/>
      <c r="G34" s="4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11"/>
      <c r="B35" s="40"/>
      <c r="C35" s="40"/>
      <c r="D35" s="40"/>
      <c r="E35" s="40"/>
      <c r="F35" s="40"/>
      <c r="G35" s="4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11"/>
      <c r="B36" s="40"/>
      <c r="C36" s="40"/>
      <c r="D36" s="40"/>
      <c r="E36" s="40"/>
      <c r="F36" s="40"/>
      <c r="G36" s="4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11"/>
      <c r="B37" s="40"/>
      <c r="C37" s="40"/>
      <c r="D37" s="40"/>
      <c r="E37" s="40"/>
      <c r="F37" s="40"/>
      <c r="G37" s="4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11"/>
      <c r="B38" s="40"/>
      <c r="C38" s="40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11"/>
      <c r="B39" s="40"/>
      <c r="C39" s="40"/>
      <c r="D39" s="40"/>
      <c r="E39" s="40"/>
      <c r="F39" s="40"/>
      <c r="G39" s="4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11"/>
      <c r="B40" s="40"/>
      <c r="C40" s="40"/>
      <c r="D40" s="40"/>
      <c r="E40" s="40"/>
      <c r="F40" s="40"/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11"/>
      <c r="B41" s="40"/>
      <c r="C41" s="40"/>
      <c r="D41" s="40"/>
      <c r="E41" s="40"/>
      <c r="F41" s="40"/>
      <c r="G41" s="4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11"/>
      <c r="B42" s="40"/>
      <c r="C42" s="40"/>
      <c r="D42" s="40"/>
      <c r="E42" s="40"/>
      <c r="F42" s="40"/>
      <c r="G42" s="4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11"/>
      <c r="B43" s="40"/>
      <c r="C43" s="40"/>
      <c r="D43" s="40"/>
      <c r="E43" s="40"/>
      <c r="F43" s="40"/>
      <c r="G43" s="4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11"/>
      <c r="B44" s="40"/>
      <c r="C44" s="40"/>
      <c r="D44" s="40"/>
      <c r="E44" s="40"/>
      <c r="F44" s="40"/>
      <c r="G44" s="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11"/>
      <c r="B45" s="40"/>
      <c r="C45" s="40"/>
      <c r="D45" s="40"/>
      <c r="E45" s="40"/>
      <c r="F45" s="40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11"/>
      <c r="B46" s="40"/>
      <c r="C46" s="40"/>
      <c r="D46" s="40"/>
      <c r="E46" s="40"/>
      <c r="F46" s="40"/>
      <c r="G46" s="4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11"/>
      <c r="B47" s="40"/>
      <c r="C47" s="40"/>
      <c r="D47" s="40"/>
      <c r="E47" s="40"/>
      <c r="F47" s="40"/>
      <c r="G47" s="4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11"/>
      <c r="B48" s="40"/>
      <c r="C48" s="40"/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11"/>
      <c r="B49" s="40"/>
      <c r="C49" s="40"/>
      <c r="D49" s="40"/>
      <c r="E49" s="40"/>
      <c r="F49" s="40"/>
      <c r="G49" s="4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11"/>
      <c r="B50" s="40"/>
      <c r="C50" s="40"/>
      <c r="D50" s="40"/>
      <c r="E50" s="40"/>
      <c r="F50" s="40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11"/>
      <c r="B51" s="40"/>
      <c r="C51" s="40"/>
      <c r="D51" s="40"/>
      <c r="E51" s="40"/>
      <c r="F51" s="40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11"/>
      <c r="B52" s="40"/>
      <c r="C52" s="40"/>
      <c r="D52" s="40"/>
      <c r="E52" s="40"/>
      <c r="F52" s="40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11"/>
      <c r="B53" s="40"/>
      <c r="C53" s="40"/>
      <c r="D53" s="40"/>
      <c r="E53" s="40"/>
      <c r="F53" s="40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11"/>
      <c r="B54" s="40"/>
      <c r="C54" s="40"/>
      <c r="D54" s="40"/>
      <c r="E54" s="40"/>
      <c r="F54" s="40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11"/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11"/>
      <c r="B56" s="40"/>
      <c r="C56" s="40"/>
      <c r="D56" s="40"/>
      <c r="E56" s="40"/>
      <c r="F56" s="40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11"/>
      <c r="B57" s="40"/>
      <c r="C57" s="40"/>
      <c r="D57" s="40"/>
      <c r="E57" s="40"/>
      <c r="F57" s="40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11"/>
      <c r="B58" s="40"/>
      <c r="C58" s="40"/>
      <c r="D58" s="40"/>
      <c r="E58" s="40"/>
      <c r="F58" s="40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11"/>
      <c r="B59" s="40"/>
      <c r="C59" s="40"/>
      <c r="D59" s="40"/>
      <c r="E59" s="40"/>
      <c r="F59" s="40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11"/>
      <c r="B60" s="40"/>
      <c r="C60" s="40"/>
      <c r="D60" s="40"/>
      <c r="E60" s="40"/>
      <c r="F60" s="40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11"/>
      <c r="B61" s="40"/>
      <c r="C61" s="40"/>
      <c r="D61" s="40"/>
      <c r="E61" s="40"/>
      <c r="F61" s="40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11"/>
      <c r="B62" s="40"/>
      <c r="C62" s="40"/>
      <c r="D62" s="40"/>
      <c r="E62" s="40"/>
      <c r="F62" s="40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11"/>
      <c r="B63" s="40"/>
      <c r="C63" s="40"/>
      <c r="D63" s="40"/>
      <c r="E63" s="40"/>
      <c r="F63" s="40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11"/>
      <c r="B64" s="40"/>
      <c r="C64" s="40"/>
      <c r="D64" s="40"/>
      <c r="E64" s="40"/>
      <c r="F64" s="40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11"/>
      <c r="B65" s="40"/>
      <c r="C65" s="40"/>
      <c r="D65" s="40"/>
      <c r="E65" s="40"/>
      <c r="F65" s="40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11"/>
      <c r="B66" s="40"/>
      <c r="C66" s="40"/>
      <c r="D66" s="40"/>
      <c r="E66" s="40"/>
      <c r="F66" s="40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11"/>
      <c r="B67" s="40"/>
      <c r="C67" s="40"/>
      <c r="D67" s="40"/>
      <c r="E67" s="40"/>
      <c r="F67" s="40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11"/>
      <c r="B68" s="40"/>
      <c r="C68" s="40"/>
      <c r="D68" s="40"/>
      <c r="E68" s="40"/>
      <c r="F68" s="40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11"/>
      <c r="B69" s="40"/>
      <c r="C69" s="40"/>
      <c r="D69" s="40"/>
      <c r="E69" s="40"/>
      <c r="F69" s="40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11"/>
      <c r="B70" s="40"/>
      <c r="C70" s="40"/>
      <c r="D70" s="40"/>
      <c r="E70" s="40"/>
      <c r="F70" s="40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11"/>
      <c r="B71" s="40"/>
      <c r="C71" s="40"/>
      <c r="D71" s="40"/>
      <c r="E71" s="40"/>
      <c r="F71" s="40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11"/>
      <c r="B72" s="40"/>
      <c r="C72" s="40"/>
      <c r="D72" s="40"/>
      <c r="E72" s="40"/>
      <c r="F72" s="40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11"/>
      <c r="B73" s="40"/>
      <c r="C73" s="40"/>
      <c r="D73" s="40"/>
      <c r="E73" s="40"/>
      <c r="F73" s="40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11"/>
      <c r="B74" s="40"/>
      <c r="C74" s="40"/>
      <c r="D74" s="40"/>
      <c r="E74" s="40"/>
      <c r="F74" s="40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11"/>
      <c r="B75" s="40"/>
      <c r="C75" s="40"/>
      <c r="D75" s="40"/>
      <c r="E75" s="40"/>
      <c r="F75" s="40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11"/>
      <c r="B76" s="40"/>
      <c r="C76" s="40"/>
      <c r="D76" s="40"/>
      <c r="E76" s="40"/>
      <c r="F76" s="40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11"/>
      <c r="B77" s="40"/>
      <c r="C77" s="40"/>
      <c r="D77" s="40"/>
      <c r="E77" s="40"/>
      <c r="F77" s="40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11"/>
      <c r="B78" s="40"/>
      <c r="C78" s="40"/>
      <c r="D78" s="40"/>
      <c r="E78" s="40"/>
      <c r="F78" s="40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11"/>
      <c r="B79" s="40"/>
      <c r="C79" s="40"/>
      <c r="D79" s="40"/>
      <c r="E79" s="40"/>
      <c r="F79" s="40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11"/>
      <c r="B80" s="40"/>
      <c r="C80" s="40"/>
      <c r="D80" s="40"/>
      <c r="E80" s="40"/>
      <c r="F80" s="40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11"/>
      <c r="B81" s="40"/>
      <c r="C81" s="40"/>
      <c r="D81" s="40"/>
      <c r="E81" s="40"/>
      <c r="F81" s="40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11"/>
      <c r="B82" s="40"/>
      <c r="C82" s="40"/>
      <c r="D82" s="40"/>
      <c r="E82" s="40"/>
      <c r="F82" s="40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11"/>
      <c r="B83" s="40"/>
      <c r="C83" s="40"/>
      <c r="D83" s="40"/>
      <c r="E83" s="40"/>
      <c r="F83" s="40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11"/>
      <c r="B84" s="40"/>
      <c r="C84" s="40"/>
      <c r="D84" s="40"/>
      <c r="E84" s="40"/>
      <c r="F84" s="40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11"/>
      <c r="B85" s="40"/>
      <c r="C85" s="40"/>
      <c r="D85" s="40"/>
      <c r="E85" s="40"/>
      <c r="F85" s="40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11"/>
      <c r="B86" s="40"/>
      <c r="C86" s="40"/>
      <c r="D86" s="40"/>
      <c r="E86" s="40"/>
      <c r="F86" s="40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11"/>
      <c r="B87" s="40"/>
      <c r="C87" s="40"/>
      <c r="D87" s="40"/>
      <c r="E87" s="40"/>
      <c r="F87" s="40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11"/>
      <c r="B88" s="40"/>
      <c r="C88" s="40"/>
      <c r="D88" s="40"/>
      <c r="E88" s="40"/>
      <c r="F88" s="40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11"/>
      <c r="B89" s="40"/>
      <c r="C89" s="40"/>
      <c r="D89" s="40"/>
      <c r="E89" s="40"/>
      <c r="F89" s="40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11"/>
      <c r="B90" s="40"/>
      <c r="C90" s="40"/>
      <c r="D90" s="40"/>
      <c r="E90" s="40"/>
      <c r="F90" s="40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11"/>
      <c r="B91" s="40"/>
      <c r="C91" s="40"/>
      <c r="D91" s="40"/>
      <c r="E91" s="40"/>
      <c r="F91" s="40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11"/>
      <c r="B92" s="40"/>
      <c r="C92" s="40"/>
      <c r="D92" s="40"/>
      <c r="E92" s="40"/>
      <c r="F92" s="40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11"/>
      <c r="B93" s="40"/>
      <c r="C93" s="40"/>
      <c r="D93" s="40"/>
      <c r="E93" s="40"/>
      <c r="F93" s="40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11"/>
      <c r="B94" s="40"/>
      <c r="C94" s="40"/>
      <c r="D94" s="40"/>
      <c r="E94" s="40"/>
      <c r="F94" s="40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11"/>
      <c r="B95" s="40"/>
      <c r="C95" s="40"/>
      <c r="D95" s="40"/>
      <c r="E95" s="40"/>
      <c r="F95" s="40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11"/>
      <c r="B96" s="40"/>
      <c r="C96" s="40"/>
      <c r="D96" s="40"/>
      <c r="E96" s="40"/>
      <c r="F96" s="40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11"/>
      <c r="B97" s="40"/>
      <c r="C97" s="40"/>
      <c r="D97" s="40"/>
      <c r="E97" s="40"/>
      <c r="F97" s="40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11"/>
      <c r="B98" s="40"/>
      <c r="C98" s="40"/>
      <c r="D98" s="40"/>
      <c r="E98" s="40"/>
      <c r="F98" s="40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11"/>
      <c r="B99" s="40"/>
      <c r="C99" s="40"/>
      <c r="D99" s="40"/>
      <c r="E99" s="40"/>
      <c r="F99" s="40"/>
      <c r="G99" s="4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11"/>
      <c r="B100" s="40"/>
      <c r="C100" s="40"/>
      <c r="D100" s="40"/>
      <c r="E100" s="40"/>
      <c r="F100" s="40"/>
      <c r="G100" s="4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11"/>
      <c r="B101" s="40"/>
      <c r="C101" s="40"/>
      <c r="D101" s="40"/>
      <c r="E101" s="40"/>
      <c r="F101" s="40"/>
      <c r="G101" s="4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11"/>
      <c r="B102" s="40"/>
      <c r="C102" s="40"/>
      <c r="D102" s="40"/>
      <c r="E102" s="40"/>
      <c r="F102" s="40"/>
      <c r="G102" s="4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11"/>
      <c r="B103" s="40"/>
      <c r="C103" s="40"/>
      <c r="D103" s="40"/>
      <c r="E103" s="40"/>
      <c r="F103" s="40"/>
      <c r="G103" s="4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11"/>
      <c r="B104" s="40"/>
      <c r="C104" s="40"/>
      <c r="D104" s="40"/>
      <c r="E104" s="40"/>
      <c r="F104" s="40"/>
      <c r="G104" s="4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11"/>
      <c r="B105" s="40"/>
      <c r="C105" s="40"/>
      <c r="D105" s="40"/>
      <c r="E105" s="40"/>
      <c r="F105" s="40"/>
      <c r="G105" s="4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11"/>
      <c r="B106" s="40"/>
      <c r="C106" s="40"/>
      <c r="D106" s="40"/>
      <c r="E106" s="40"/>
      <c r="F106" s="40"/>
      <c r="G106" s="4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11"/>
      <c r="B107" s="40"/>
      <c r="C107" s="40"/>
      <c r="D107" s="40"/>
      <c r="E107" s="40"/>
      <c r="F107" s="40"/>
      <c r="G107" s="4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11"/>
      <c r="B108" s="40"/>
      <c r="C108" s="40"/>
      <c r="D108" s="40"/>
      <c r="E108" s="40"/>
      <c r="F108" s="40"/>
      <c r="G108" s="4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11"/>
      <c r="B109" s="40"/>
      <c r="C109" s="40"/>
      <c r="D109" s="40"/>
      <c r="E109" s="40"/>
      <c r="F109" s="40"/>
      <c r="G109" s="4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11"/>
      <c r="B110" s="40"/>
      <c r="C110" s="40"/>
      <c r="D110" s="40"/>
      <c r="E110" s="40"/>
      <c r="F110" s="40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11"/>
      <c r="B111" s="40"/>
      <c r="C111" s="40"/>
      <c r="D111" s="40"/>
      <c r="E111" s="40"/>
      <c r="F111" s="40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11"/>
      <c r="B112" s="40"/>
      <c r="C112" s="40"/>
      <c r="D112" s="40"/>
      <c r="E112" s="40"/>
      <c r="F112" s="40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11"/>
      <c r="B113" s="40"/>
      <c r="C113" s="40"/>
      <c r="D113" s="40"/>
      <c r="E113" s="40"/>
      <c r="F113" s="40"/>
      <c r="G113" s="4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11"/>
      <c r="B114" s="40"/>
      <c r="C114" s="40"/>
      <c r="D114" s="40"/>
      <c r="E114" s="40"/>
      <c r="F114" s="40"/>
      <c r="G114" s="4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11"/>
      <c r="B115" s="40"/>
      <c r="C115" s="40"/>
      <c r="D115" s="40"/>
      <c r="E115" s="40"/>
      <c r="F115" s="40"/>
      <c r="G115" s="4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11"/>
      <c r="B116" s="40"/>
      <c r="C116" s="40"/>
      <c r="D116" s="40"/>
      <c r="E116" s="40"/>
      <c r="F116" s="40"/>
      <c r="G116" s="4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11"/>
      <c r="B117" s="40"/>
      <c r="C117" s="40"/>
      <c r="D117" s="40"/>
      <c r="E117" s="40"/>
      <c r="F117" s="40"/>
      <c r="G117" s="4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11"/>
      <c r="B118" s="40"/>
      <c r="C118" s="40"/>
      <c r="D118" s="40"/>
      <c r="E118" s="40"/>
      <c r="F118" s="40"/>
      <c r="G118" s="4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11"/>
      <c r="B119" s="40"/>
      <c r="C119" s="40"/>
      <c r="D119" s="40"/>
      <c r="E119" s="40"/>
      <c r="F119" s="40"/>
      <c r="G119" s="4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11"/>
      <c r="B120" s="40"/>
      <c r="C120" s="40"/>
      <c r="D120" s="40"/>
      <c r="E120" s="40"/>
      <c r="F120" s="40"/>
      <c r="G120" s="4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11"/>
      <c r="B121" s="40"/>
      <c r="C121" s="40"/>
      <c r="D121" s="40"/>
      <c r="E121" s="40"/>
      <c r="F121" s="40"/>
      <c r="G121" s="4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11"/>
      <c r="B122" s="40"/>
      <c r="C122" s="40"/>
      <c r="D122" s="40"/>
      <c r="E122" s="40"/>
      <c r="F122" s="40"/>
      <c r="G122" s="4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11"/>
      <c r="B123" s="40"/>
      <c r="C123" s="40"/>
      <c r="D123" s="40"/>
      <c r="E123" s="40"/>
      <c r="F123" s="40"/>
      <c r="G123" s="4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11"/>
      <c r="B124" s="40"/>
      <c r="C124" s="40"/>
      <c r="D124" s="40"/>
      <c r="E124" s="40"/>
      <c r="F124" s="40"/>
      <c r="G124" s="4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11"/>
      <c r="B125" s="40"/>
      <c r="C125" s="40"/>
      <c r="D125" s="40"/>
      <c r="E125" s="40"/>
      <c r="F125" s="40"/>
      <c r="G125" s="4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11"/>
      <c r="B126" s="40"/>
      <c r="C126" s="40"/>
      <c r="D126" s="40"/>
      <c r="E126" s="40"/>
      <c r="F126" s="40"/>
      <c r="G126" s="4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11"/>
      <c r="B127" s="40"/>
      <c r="C127" s="40"/>
      <c r="D127" s="40"/>
      <c r="E127" s="40"/>
      <c r="F127" s="40"/>
      <c r="G127" s="4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11"/>
      <c r="B128" s="40"/>
      <c r="C128" s="40"/>
      <c r="D128" s="40"/>
      <c r="E128" s="40"/>
      <c r="F128" s="40"/>
      <c r="G128" s="4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11"/>
      <c r="B129" s="40"/>
      <c r="C129" s="40"/>
      <c r="D129" s="40"/>
      <c r="E129" s="40"/>
      <c r="F129" s="40"/>
      <c r="G129" s="4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11"/>
      <c r="B130" s="40"/>
      <c r="C130" s="40"/>
      <c r="D130" s="40"/>
      <c r="E130" s="40"/>
      <c r="F130" s="40"/>
      <c r="G130" s="4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11"/>
      <c r="B131" s="40"/>
      <c r="C131" s="40"/>
      <c r="D131" s="40"/>
      <c r="E131" s="40"/>
      <c r="F131" s="40"/>
      <c r="G131" s="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11"/>
      <c r="B132" s="40"/>
      <c r="C132" s="40"/>
      <c r="D132" s="40"/>
      <c r="E132" s="40"/>
      <c r="F132" s="40"/>
      <c r="G132" s="4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11"/>
      <c r="B133" s="40"/>
      <c r="C133" s="40"/>
      <c r="D133" s="40"/>
      <c r="E133" s="40"/>
      <c r="F133" s="40"/>
      <c r="G133" s="4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11"/>
      <c r="B134" s="40"/>
      <c r="C134" s="40"/>
      <c r="D134" s="40"/>
      <c r="E134" s="40"/>
      <c r="F134" s="40"/>
      <c r="G134" s="4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11"/>
      <c r="B135" s="40"/>
      <c r="C135" s="40"/>
      <c r="D135" s="40"/>
      <c r="E135" s="40"/>
      <c r="F135" s="40"/>
      <c r="G135" s="4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11"/>
      <c r="B136" s="40"/>
      <c r="C136" s="40"/>
      <c r="D136" s="40"/>
      <c r="E136" s="40"/>
      <c r="F136" s="40"/>
      <c r="G136" s="4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11"/>
      <c r="B137" s="40"/>
      <c r="C137" s="40"/>
      <c r="D137" s="40"/>
      <c r="E137" s="40"/>
      <c r="F137" s="40"/>
      <c r="G137" s="4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11"/>
      <c r="B138" s="40"/>
      <c r="C138" s="40"/>
      <c r="D138" s="40"/>
      <c r="E138" s="40"/>
      <c r="F138" s="40"/>
      <c r="G138" s="4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11"/>
      <c r="B139" s="40"/>
      <c r="C139" s="40"/>
      <c r="D139" s="40"/>
      <c r="E139" s="40"/>
      <c r="F139" s="40"/>
      <c r="G139" s="4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11"/>
      <c r="B140" s="40"/>
      <c r="C140" s="40"/>
      <c r="D140" s="40"/>
      <c r="E140" s="40"/>
      <c r="F140" s="40"/>
      <c r="G140" s="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11"/>
      <c r="B141" s="40"/>
      <c r="C141" s="40"/>
      <c r="D141" s="40"/>
      <c r="E141" s="40"/>
      <c r="F141" s="40"/>
      <c r="G141" s="4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11"/>
      <c r="B142" s="40"/>
      <c r="C142" s="40"/>
      <c r="D142" s="40"/>
      <c r="E142" s="40"/>
      <c r="F142" s="40"/>
      <c r="G142" s="4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11"/>
      <c r="B143" s="40"/>
      <c r="C143" s="40"/>
      <c r="D143" s="40"/>
      <c r="E143" s="40"/>
      <c r="F143" s="40"/>
      <c r="G143" s="4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11"/>
      <c r="B144" s="40"/>
      <c r="C144" s="40"/>
      <c r="D144" s="40"/>
      <c r="E144" s="40"/>
      <c r="F144" s="40"/>
      <c r="G144" s="4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11"/>
      <c r="B145" s="40"/>
      <c r="C145" s="40"/>
      <c r="D145" s="40"/>
      <c r="E145" s="40"/>
      <c r="F145" s="40"/>
      <c r="G145" s="4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11"/>
      <c r="B146" s="40"/>
      <c r="C146" s="40"/>
      <c r="D146" s="40"/>
      <c r="E146" s="40"/>
      <c r="F146" s="40"/>
      <c r="G146" s="4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11"/>
      <c r="B147" s="40"/>
      <c r="C147" s="40"/>
      <c r="D147" s="40"/>
      <c r="E147" s="40"/>
      <c r="F147" s="40"/>
      <c r="G147" s="4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11"/>
      <c r="B148" s="40"/>
      <c r="C148" s="40"/>
      <c r="D148" s="40"/>
      <c r="E148" s="40"/>
      <c r="F148" s="40"/>
      <c r="G148" s="4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11"/>
      <c r="B149" s="40"/>
      <c r="C149" s="40"/>
      <c r="D149" s="40"/>
      <c r="E149" s="40"/>
      <c r="F149" s="40"/>
      <c r="G149" s="4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11"/>
      <c r="B150" s="40"/>
      <c r="C150" s="40"/>
      <c r="D150" s="40"/>
      <c r="E150" s="40"/>
      <c r="F150" s="40"/>
      <c r="G150" s="4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11"/>
      <c r="B151" s="40"/>
      <c r="C151" s="40"/>
      <c r="D151" s="40"/>
      <c r="E151" s="40"/>
      <c r="F151" s="40"/>
      <c r="G151" s="4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11"/>
      <c r="B152" s="40"/>
      <c r="C152" s="40"/>
      <c r="D152" s="40"/>
      <c r="E152" s="40"/>
      <c r="F152" s="40"/>
      <c r="G152" s="4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11"/>
      <c r="B153" s="40"/>
      <c r="C153" s="40"/>
      <c r="D153" s="40"/>
      <c r="E153" s="40"/>
      <c r="F153" s="40"/>
      <c r="G153" s="4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11"/>
      <c r="B154" s="40"/>
      <c r="C154" s="40"/>
      <c r="D154" s="40"/>
      <c r="E154" s="40"/>
      <c r="F154" s="40"/>
      <c r="G154" s="4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11"/>
      <c r="B155" s="40"/>
      <c r="C155" s="40"/>
      <c r="D155" s="40"/>
      <c r="E155" s="40"/>
      <c r="F155" s="40"/>
      <c r="G155" s="4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11"/>
      <c r="B156" s="40"/>
      <c r="C156" s="40"/>
      <c r="D156" s="40"/>
      <c r="E156" s="40"/>
      <c r="F156" s="40"/>
      <c r="G156" s="4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11"/>
      <c r="B157" s="40"/>
      <c r="C157" s="40"/>
      <c r="D157" s="40"/>
      <c r="E157" s="40"/>
      <c r="F157" s="40"/>
      <c r="G157" s="4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11"/>
      <c r="B158" s="40"/>
      <c r="C158" s="40"/>
      <c r="D158" s="40"/>
      <c r="E158" s="40"/>
      <c r="F158" s="40"/>
      <c r="G158" s="4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11"/>
      <c r="B159" s="40"/>
      <c r="C159" s="40"/>
      <c r="D159" s="40"/>
      <c r="E159" s="40"/>
      <c r="F159" s="40"/>
      <c r="G159" s="4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11"/>
      <c r="B160" s="40"/>
      <c r="C160" s="40"/>
      <c r="D160" s="40"/>
      <c r="E160" s="40"/>
      <c r="F160" s="40"/>
      <c r="G160" s="4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11"/>
      <c r="B161" s="40"/>
      <c r="C161" s="40"/>
      <c r="D161" s="40"/>
      <c r="E161" s="40"/>
      <c r="F161" s="40"/>
      <c r="G161" s="4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11"/>
      <c r="B162" s="40"/>
      <c r="C162" s="40"/>
      <c r="D162" s="40"/>
      <c r="E162" s="40"/>
      <c r="F162" s="40"/>
      <c r="G162" s="4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11"/>
      <c r="B163" s="40"/>
      <c r="C163" s="40"/>
      <c r="D163" s="40"/>
      <c r="E163" s="40"/>
      <c r="F163" s="40"/>
      <c r="G163" s="4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11"/>
      <c r="B164" s="40"/>
      <c r="C164" s="40"/>
      <c r="D164" s="40"/>
      <c r="E164" s="40"/>
      <c r="F164" s="40"/>
      <c r="G164" s="4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11"/>
      <c r="B165" s="40"/>
      <c r="C165" s="40"/>
      <c r="D165" s="40"/>
      <c r="E165" s="40"/>
      <c r="F165" s="40"/>
      <c r="G165" s="4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11"/>
      <c r="B166" s="40"/>
      <c r="C166" s="40"/>
      <c r="D166" s="40"/>
      <c r="E166" s="40"/>
      <c r="F166" s="40"/>
      <c r="G166" s="4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11"/>
      <c r="B167" s="40"/>
      <c r="C167" s="40"/>
      <c r="D167" s="40"/>
      <c r="E167" s="40"/>
      <c r="F167" s="40"/>
      <c r="G167" s="4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11"/>
      <c r="B168" s="40"/>
      <c r="C168" s="40"/>
      <c r="D168" s="40"/>
      <c r="E168" s="40"/>
      <c r="F168" s="40"/>
      <c r="G168" s="4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11"/>
      <c r="B169" s="40"/>
      <c r="C169" s="40"/>
      <c r="D169" s="40"/>
      <c r="E169" s="40"/>
      <c r="F169" s="40"/>
      <c r="G169" s="4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11"/>
      <c r="B170" s="40"/>
      <c r="C170" s="40"/>
      <c r="D170" s="40"/>
      <c r="E170" s="40"/>
      <c r="F170" s="40"/>
      <c r="G170" s="4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11"/>
      <c r="B171" s="40"/>
      <c r="C171" s="40"/>
      <c r="D171" s="40"/>
      <c r="E171" s="40"/>
      <c r="F171" s="40"/>
      <c r="G171" s="4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11"/>
      <c r="B172" s="40"/>
      <c r="C172" s="40"/>
      <c r="D172" s="40"/>
      <c r="E172" s="40"/>
      <c r="F172" s="40"/>
      <c r="G172" s="4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11"/>
      <c r="B173" s="40"/>
      <c r="C173" s="40"/>
      <c r="D173" s="40"/>
      <c r="E173" s="40"/>
      <c r="F173" s="40"/>
      <c r="G173" s="4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11"/>
      <c r="B174" s="40"/>
      <c r="C174" s="40"/>
      <c r="D174" s="40"/>
      <c r="E174" s="40"/>
      <c r="F174" s="40"/>
      <c r="G174" s="4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11"/>
      <c r="B175" s="40"/>
      <c r="C175" s="40"/>
      <c r="D175" s="40"/>
      <c r="E175" s="40"/>
      <c r="F175" s="40"/>
      <c r="G175" s="4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11"/>
      <c r="B176" s="40"/>
      <c r="C176" s="40"/>
      <c r="D176" s="40"/>
      <c r="E176" s="40"/>
      <c r="F176" s="40"/>
      <c r="G176" s="4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11"/>
      <c r="B177" s="40"/>
      <c r="C177" s="40"/>
      <c r="D177" s="40"/>
      <c r="E177" s="40"/>
      <c r="F177" s="40"/>
      <c r="G177" s="4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11"/>
      <c r="B178" s="40"/>
      <c r="C178" s="40"/>
      <c r="D178" s="40"/>
      <c r="E178" s="40"/>
      <c r="F178" s="40"/>
      <c r="G178" s="4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11"/>
      <c r="B179" s="40"/>
      <c r="C179" s="40"/>
      <c r="D179" s="40"/>
      <c r="E179" s="40"/>
      <c r="F179" s="40"/>
      <c r="G179" s="4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11"/>
      <c r="B180" s="40"/>
      <c r="C180" s="40"/>
      <c r="D180" s="40"/>
      <c r="E180" s="40"/>
      <c r="F180" s="40"/>
      <c r="G180" s="4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11"/>
      <c r="B181" s="40"/>
      <c r="C181" s="40"/>
      <c r="D181" s="40"/>
      <c r="E181" s="40"/>
      <c r="F181" s="40"/>
      <c r="G181" s="4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11"/>
      <c r="B182" s="40"/>
      <c r="C182" s="40"/>
      <c r="D182" s="40"/>
      <c r="E182" s="40"/>
      <c r="F182" s="40"/>
      <c r="G182" s="4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11"/>
      <c r="B183" s="40"/>
      <c r="C183" s="40"/>
      <c r="D183" s="40"/>
      <c r="E183" s="40"/>
      <c r="F183" s="40"/>
      <c r="G183" s="4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11"/>
      <c r="B184" s="40"/>
      <c r="C184" s="40"/>
      <c r="D184" s="40"/>
      <c r="E184" s="40"/>
      <c r="F184" s="40"/>
      <c r="G184" s="4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11"/>
      <c r="B185" s="40"/>
      <c r="C185" s="40"/>
      <c r="D185" s="40"/>
      <c r="E185" s="40"/>
      <c r="F185" s="40"/>
      <c r="G185" s="4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11"/>
      <c r="B186" s="40"/>
      <c r="C186" s="40"/>
      <c r="D186" s="40"/>
      <c r="E186" s="40"/>
      <c r="F186" s="40"/>
      <c r="G186" s="4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11"/>
      <c r="B187" s="40"/>
      <c r="C187" s="40"/>
      <c r="D187" s="40"/>
      <c r="E187" s="40"/>
      <c r="F187" s="40"/>
      <c r="G187" s="4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11"/>
      <c r="B188" s="40"/>
      <c r="C188" s="40"/>
      <c r="D188" s="40"/>
      <c r="E188" s="40"/>
      <c r="F188" s="40"/>
      <c r="G188" s="4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11"/>
      <c r="B189" s="40"/>
      <c r="C189" s="40"/>
      <c r="D189" s="40"/>
      <c r="E189" s="40"/>
      <c r="F189" s="40"/>
      <c r="G189" s="4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11"/>
      <c r="B190" s="40"/>
      <c r="C190" s="40"/>
      <c r="D190" s="40"/>
      <c r="E190" s="40"/>
      <c r="F190" s="40"/>
      <c r="G190" s="4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11"/>
      <c r="B191" s="40"/>
      <c r="C191" s="40"/>
      <c r="D191" s="40"/>
      <c r="E191" s="40"/>
      <c r="F191" s="40"/>
      <c r="G191" s="4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11"/>
      <c r="B192" s="40"/>
      <c r="C192" s="40"/>
      <c r="D192" s="40"/>
      <c r="E192" s="40"/>
      <c r="F192" s="40"/>
      <c r="G192" s="4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11"/>
      <c r="B193" s="40"/>
      <c r="C193" s="40"/>
      <c r="D193" s="40"/>
      <c r="E193" s="40"/>
      <c r="F193" s="40"/>
      <c r="G193" s="4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11"/>
      <c r="B194" s="40"/>
      <c r="C194" s="40"/>
      <c r="D194" s="40"/>
      <c r="E194" s="40"/>
      <c r="F194" s="40"/>
      <c r="G194" s="4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11"/>
      <c r="B195" s="40"/>
      <c r="C195" s="40"/>
      <c r="D195" s="40"/>
      <c r="E195" s="40"/>
      <c r="F195" s="40"/>
      <c r="G195" s="4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11"/>
      <c r="B196" s="40"/>
      <c r="C196" s="40"/>
      <c r="D196" s="40"/>
      <c r="E196" s="40"/>
      <c r="F196" s="40"/>
      <c r="G196" s="4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11"/>
      <c r="B197" s="40"/>
      <c r="C197" s="40"/>
      <c r="D197" s="40"/>
      <c r="E197" s="40"/>
      <c r="F197" s="40"/>
      <c r="G197" s="4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11"/>
      <c r="B198" s="40"/>
      <c r="C198" s="40"/>
      <c r="D198" s="40"/>
      <c r="E198" s="40"/>
      <c r="F198" s="40"/>
      <c r="G198" s="4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11"/>
      <c r="B199" s="40"/>
      <c r="C199" s="40"/>
      <c r="D199" s="40"/>
      <c r="E199" s="40"/>
      <c r="F199" s="40"/>
      <c r="G199" s="4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11"/>
      <c r="B200" s="40"/>
      <c r="C200" s="40"/>
      <c r="D200" s="40"/>
      <c r="E200" s="40"/>
      <c r="F200" s="40"/>
      <c r="G200" s="4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11"/>
      <c r="B201" s="40"/>
      <c r="C201" s="40"/>
      <c r="D201" s="40"/>
      <c r="E201" s="40"/>
      <c r="F201" s="40"/>
      <c r="G201" s="4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11"/>
      <c r="B202" s="40"/>
      <c r="C202" s="40"/>
      <c r="D202" s="40"/>
      <c r="E202" s="40"/>
      <c r="F202" s="40"/>
      <c r="G202" s="4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11"/>
      <c r="B203" s="40"/>
      <c r="C203" s="40"/>
      <c r="D203" s="40"/>
      <c r="E203" s="40"/>
      <c r="F203" s="40"/>
      <c r="G203" s="4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11"/>
      <c r="B204" s="40"/>
      <c r="C204" s="40"/>
      <c r="D204" s="40"/>
      <c r="E204" s="40"/>
      <c r="F204" s="40"/>
      <c r="G204" s="4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11"/>
      <c r="B205" s="40"/>
      <c r="C205" s="40"/>
      <c r="D205" s="40"/>
      <c r="E205" s="40"/>
      <c r="F205" s="40"/>
      <c r="G205" s="4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11"/>
      <c r="B206" s="40"/>
      <c r="C206" s="40"/>
      <c r="D206" s="40"/>
      <c r="E206" s="40"/>
      <c r="F206" s="40"/>
      <c r="G206" s="4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11"/>
      <c r="B207" s="40"/>
      <c r="C207" s="40"/>
      <c r="D207" s="40"/>
      <c r="E207" s="40"/>
      <c r="F207" s="40"/>
      <c r="G207" s="4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11"/>
      <c r="B208" s="40"/>
      <c r="C208" s="40"/>
      <c r="D208" s="40"/>
      <c r="E208" s="40"/>
      <c r="F208" s="40"/>
      <c r="G208" s="4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11"/>
      <c r="B209" s="40"/>
      <c r="C209" s="40"/>
      <c r="D209" s="40"/>
      <c r="E209" s="40"/>
      <c r="F209" s="40"/>
      <c r="G209" s="4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11"/>
      <c r="B210" s="40"/>
      <c r="C210" s="40"/>
      <c r="D210" s="40"/>
      <c r="E210" s="40"/>
      <c r="F210" s="40"/>
      <c r="G210" s="4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11"/>
      <c r="B211" s="40"/>
      <c r="C211" s="40"/>
      <c r="D211" s="40"/>
      <c r="E211" s="40"/>
      <c r="F211" s="40"/>
      <c r="G211" s="4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11"/>
      <c r="B212" s="40"/>
      <c r="C212" s="40"/>
      <c r="D212" s="40"/>
      <c r="E212" s="40"/>
      <c r="F212" s="40"/>
      <c r="G212" s="4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11"/>
      <c r="B213" s="40"/>
      <c r="C213" s="40"/>
      <c r="D213" s="40"/>
      <c r="E213" s="40"/>
      <c r="F213" s="40"/>
      <c r="G213" s="4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11"/>
      <c r="B214" s="40"/>
      <c r="C214" s="40"/>
      <c r="D214" s="40"/>
      <c r="E214" s="40"/>
      <c r="F214" s="40"/>
      <c r="G214" s="4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11"/>
      <c r="B215" s="40"/>
      <c r="C215" s="40"/>
      <c r="D215" s="40"/>
      <c r="E215" s="40"/>
      <c r="F215" s="40"/>
      <c r="G215" s="4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11"/>
      <c r="B216" s="40"/>
      <c r="C216" s="40"/>
      <c r="D216" s="40"/>
      <c r="E216" s="40"/>
      <c r="F216" s="40"/>
      <c r="G216" s="4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11"/>
      <c r="B217" s="40"/>
      <c r="C217" s="40"/>
      <c r="D217" s="40"/>
      <c r="E217" s="40"/>
      <c r="F217" s="40"/>
      <c r="G217" s="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11"/>
      <c r="B218" s="40"/>
      <c r="C218" s="40"/>
      <c r="D218" s="40"/>
      <c r="E218" s="40"/>
      <c r="F218" s="40"/>
      <c r="G218" s="4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11"/>
      <c r="B219" s="40"/>
      <c r="C219" s="40"/>
      <c r="D219" s="40"/>
      <c r="E219" s="40"/>
      <c r="F219" s="40"/>
      <c r="G219" s="4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11"/>
      <c r="B220" s="40"/>
      <c r="C220" s="40"/>
      <c r="D220" s="40"/>
      <c r="E220" s="40"/>
      <c r="F220" s="40"/>
      <c r="G220" s="4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11"/>
      <c r="B221" s="40"/>
      <c r="C221" s="40"/>
      <c r="D221" s="40"/>
      <c r="E221" s="40"/>
      <c r="F221" s="40"/>
      <c r="G221" s="4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11"/>
      <c r="B222" s="40"/>
      <c r="C222" s="40"/>
      <c r="D222" s="40"/>
      <c r="E222" s="40"/>
      <c r="F222" s="40"/>
      <c r="G222" s="4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11"/>
      <c r="B223" s="40"/>
      <c r="C223" s="40"/>
      <c r="D223" s="40"/>
      <c r="E223" s="40"/>
      <c r="F223" s="40"/>
      <c r="G223" s="4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11"/>
      <c r="B224" s="40"/>
      <c r="C224" s="40"/>
      <c r="D224" s="40"/>
      <c r="E224" s="40"/>
      <c r="F224" s="40"/>
      <c r="G224" s="4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11"/>
      <c r="B225" s="40"/>
      <c r="C225" s="40"/>
      <c r="D225" s="40"/>
      <c r="E225" s="40"/>
      <c r="F225" s="40"/>
      <c r="G225" s="4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11"/>
      <c r="B226" s="40"/>
      <c r="C226" s="40"/>
      <c r="D226" s="40"/>
      <c r="E226" s="40"/>
      <c r="F226" s="40"/>
      <c r="G226" s="4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11"/>
      <c r="B227" s="40"/>
      <c r="C227" s="40"/>
      <c r="D227" s="40"/>
      <c r="E227" s="40"/>
      <c r="F227" s="40"/>
      <c r="G227" s="4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11"/>
      <c r="B228" s="40"/>
      <c r="C228" s="40"/>
      <c r="D228" s="40"/>
      <c r="E228" s="40"/>
      <c r="F228" s="40"/>
      <c r="G228" s="4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11"/>
      <c r="B229" s="40"/>
      <c r="C229" s="40"/>
      <c r="D229" s="40"/>
      <c r="E229" s="40"/>
      <c r="F229" s="40"/>
      <c r="G229" s="4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11"/>
      <c r="B230" s="40"/>
      <c r="C230" s="40"/>
      <c r="D230" s="40"/>
      <c r="E230" s="40"/>
      <c r="F230" s="40"/>
      <c r="G230" s="4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11"/>
      <c r="B231" s="40"/>
      <c r="C231" s="40"/>
      <c r="D231" s="40"/>
      <c r="E231" s="40"/>
      <c r="F231" s="40"/>
      <c r="G231" s="4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11"/>
      <c r="B232" s="40"/>
      <c r="C232" s="40"/>
      <c r="D232" s="40"/>
      <c r="E232" s="40"/>
      <c r="F232" s="40"/>
      <c r="G232" s="4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11"/>
      <c r="B233" s="40"/>
      <c r="C233" s="40"/>
      <c r="D233" s="40"/>
      <c r="E233" s="40"/>
      <c r="F233" s="40"/>
      <c r="G233" s="4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11"/>
      <c r="B234" s="40"/>
      <c r="C234" s="40"/>
      <c r="D234" s="40"/>
      <c r="E234" s="40"/>
      <c r="F234" s="40"/>
      <c r="G234" s="4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11"/>
      <c r="B235" s="40"/>
      <c r="C235" s="40"/>
      <c r="D235" s="40"/>
      <c r="E235" s="40"/>
      <c r="F235" s="40"/>
      <c r="G235" s="4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11"/>
      <c r="B236" s="40"/>
      <c r="C236" s="40"/>
      <c r="D236" s="40"/>
      <c r="E236" s="40"/>
      <c r="F236" s="40"/>
      <c r="G236" s="4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11"/>
      <c r="B237" s="40"/>
      <c r="C237" s="40"/>
      <c r="D237" s="40"/>
      <c r="E237" s="40"/>
      <c r="F237" s="40"/>
      <c r="G237" s="4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11"/>
      <c r="B238" s="40"/>
      <c r="C238" s="40"/>
      <c r="D238" s="40"/>
      <c r="E238" s="40"/>
      <c r="F238" s="40"/>
      <c r="G238" s="4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11"/>
      <c r="B239" s="40"/>
      <c r="C239" s="40"/>
      <c r="D239" s="40"/>
      <c r="E239" s="40"/>
      <c r="F239" s="40"/>
      <c r="G239" s="4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11"/>
      <c r="B240" s="40"/>
      <c r="C240" s="40"/>
      <c r="D240" s="40"/>
      <c r="E240" s="40"/>
      <c r="F240" s="40"/>
      <c r="G240" s="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11"/>
      <c r="B241" s="40"/>
      <c r="C241" s="40"/>
      <c r="D241" s="40"/>
      <c r="E241" s="40"/>
      <c r="F241" s="40"/>
      <c r="G241" s="4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11"/>
      <c r="B242" s="40"/>
      <c r="C242" s="40"/>
      <c r="D242" s="40"/>
      <c r="E242" s="40"/>
      <c r="F242" s="40"/>
      <c r="G242" s="4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11"/>
      <c r="B243" s="40"/>
      <c r="C243" s="40"/>
      <c r="D243" s="40"/>
      <c r="E243" s="40"/>
      <c r="F243" s="40"/>
      <c r="G243" s="4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11"/>
      <c r="B244" s="40"/>
      <c r="C244" s="40"/>
      <c r="D244" s="40"/>
      <c r="E244" s="40"/>
      <c r="F244" s="40"/>
      <c r="G244" s="4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11"/>
      <c r="B245" s="40"/>
      <c r="C245" s="40"/>
      <c r="D245" s="40"/>
      <c r="E245" s="40"/>
      <c r="F245" s="40"/>
      <c r="G245" s="4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11"/>
      <c r="B246" s="40"/>
      <c r="C246" s="40"/>
      <c r="D246" s="40"/>
      <c r="E246" s="40"/>
      <c r="F246" s="40"/>
      <c r="G246" s="4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11"/>
      <c r="B247" s="40"/>
      <c r="C247" s="40"/>
      <c r="D247" s="40"/>
      <c r="E247" s="40"/>
      <c r="F247" s="40"/>
      <c r="G247" s="4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11"/>
      <c r="B248" s="40"/>
      <c r="C248" s="40"/>
      <c r="D248" s="40"/>
      <c r="E248" s="40"/>
      <c r="F248" s="40"/>
      <c r="G248" s="4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11"/>
      <c r="B249" s="40"/>
      <c r="C249" s="40"/>
      <c r="D249" s="40"/>
      <c r="E249" s="40"/>
      <c r="F249" s="40"/>
      <c r="G249" s="4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11"/>
      <c r="B250" s="40"/>
      <c r="C250" s="40"/>
      <c r="D250" s="40"/>
      <c r="E250" s="40"/>
      <c r="F250" s="40"/>
      <c r="G250" s="4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11"/>
      <c r="B251" s="40"/>
      <c r="C251" s="40"/>
      <c r="D251" s="40"/>
      <c r="E251" s="40"/>
      <c r="F251" s="40"/>
      <c r="G251" s="4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11"/>
      <c r="B252" s="40"/>
      <c r="C252" s="40"/>
      <c r="D252" s="40"/>
      <c r="E252" s="40"/>
      <c r="F252" s="40"/>
      <c r="G252" s="4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11"/>
      <c r="B253" s="40"/>
      <c r="C253" s="40"/>
      <c r="D253" s="40"/>
      <c r="E253" s="40"/>
      <c r="F253" s="40"/>
      <c r="G253" s="4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11"/>
      <c r="B254" s="40"/>
      <c r="C254" s="40"/>
      <c r="D254" s="40"/>
      <c r="E254" s="40"/>
      <c r="F254" s="40"/>
      <c r="G254" s="4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11"/>
      <c r="B255" s="40"/>
      <c r="C255" s="40"/>
      <c r="D255" s="40"/>
      <c r="E255" s="40"/>
      <c r="F255" s="40"/>
      <c r="G255" s="40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11"/>
      <c r="B256" s="40"/>
      <c r="C256" s="40"/>
      <c r="D256" s="40"/>
      <c r="E256" s="40"/>
      <c r="F256" s="40"/>
      <c r="G256" s="4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11"/>
      <c r="B257" s="40"/>
      <c r="C257" s="40"/>
      <c r="D257" s="40"/>
      <c r="E257" s="40"/>
      <c r="F257" s="40"/>
      <c r="G257" s="40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11"/>
      <c r="B258" s="40"/>
      <c r="C258" s="40"/>
      <c r="D258" s="40"/>
      <c r="E258" s="40"/>
      <c r="F258" s="40"/>
      <c r="G258" s="40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11"/>
      <c r="B259" s="40"/>
      <c r="C259" s="40"/>
      <c r="D259" s="40"/>
      <c r="E259" s="40"/>
      <c r="F259" s="40"/>
      <c r="G259" s="40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11"/>
      <c r="B260" s="40"/>
      <c r="C260" s="40"/>
      <c r="D260" s="40"/>
      <c r="E260" s="40"/>
      <c r="F260" s="40"/>
      <c r="G260" s="4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11"/>
      <c r="B261" s="40"/>
      <c r="C261" s="40"/>
      <c r="D261" s="40"/>
      <c r="E261" s="40"/>
      <c r="F261" s="40"/>
      <c r="G261" s="40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15"/>
      <c r="C456" s="5"/>
      <c r="D456" s="5"/>
      <c r="E456" s="5"/>
      <c r="F456" s="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15"/>
      <c r="C457" s="5"/>
      <c r="D457" s="5"/>
      <c r="E457" s="5"/>
      <c r="F457" s="5"/>
      <c r="G457" s="1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15"/>
      <c r="C458" s="5"/>
      <c r="D458" s="5"/>
      <c r="E458" s="5"/>
      <c r="F458" s="5"/>
      <c r="G458" s="1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15"/>
      <c r="C459" s="5"/>
      <c r="D459" s="5"/>
      <c r="E459" s="5"/>
      <c r="F459" s="5"/>
      <c r="G459" s="1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15"/>
      <c r="C460" s="5"/>
      <c r="D460" s="5"/>
      <c r="E460" s="5"/>
      <c r="F460" s="5"/>
      <c r="G460" s="1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15"/>
      <c r="C461" s="5"/>
      <c r="D461" s="5"/>
      <c r="E461" s="5"/>
      <c r="F461" s="5"/>
      <c r="G461" s="1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Делопроизводитель!</dc:creator>
  <cp:lastModifiedBy>Делопроизводитель!</cp:lastModifiedBy>
  <dcterms:created xsi:type="dcterms:W3CDTF">2022-12-28T08:32:39Z</dcterms:created>
  <dcterms:modified xsi:type="dcterms:W3CDTF">2022-12-28T08:32:39Z</dcterms:modified>
</cp:coreProperties>
</file>